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shaunct/Desktop/Photography/00_Photoblog_Active Projects/24 How to Photograph a Solar Eclipse/00_Public Documents/Partial Phase Interval Calculator/"/>
    </mc:Choice>
  </mc:AlternateContent>
  <xr:revisionPtr revIDLastSave="0" documentId="8_{7C8C6009-A62F-1442-9D6A-083953D746B5}" xr6:coauthVersionLast="47" xr6:coauthVersionMax="47" xr10:uidLastSave="{00000000-0000-0000-0000-000000000000}"/>
  <bookViews>
    <workbookView xWindow="20960" yWindow="500" windowWidth="27240" windowHeight="35800" xr2:uid="{F15F1F39-BA19-BD43-9314-0D938C60CA7E}"/>
  </bookViews>
  <sheets>
    <sheet name="Partial Calc" sheetId="1" r:id="rId1"/>
  </sheets>
  <definedNames>
    <definedName name="PPIC">'Partial Calc'!$A$1:$H$60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25" i="1"/>
  <c r="C15" i="1"/>
  <c r="D15" i="1" s="1"/>
  <c r="E15" i="1" s="1"/>
  <c r="D14" i="1"/>
  <c r="E14" i="1" s="1"/>
  <c r="C14" i="1"/>
  <c r="G10" i="1"/>
  <c r="D10" i="1"/>
  <c r="D9" i="1"/>
  <c r="F10" i="1" s="1"/>
  <c r="D8" i="1"/>
  <c r="D7" i="1"/>
  <c r="F8" i="1" s="1"/>
  <c r="G6" i="1"/>
  <c r="F6" i="1"/>
  <c r="F14" i="1" s="1"/>
  <c r="E36" i="1" s="1"/>
  <c r="D6" i="1"/>
  <c r="F15" i="1" l="1"/>
  <c r="E38" i="1" s="1"/>
  <c r="E27" i="1"/>
  <c r="E29" i="1" s="1"/>
  <c r="E31" i="1" s="1"/>
  <c r="E33" i="1" s="1"/>
  <c r="E35" i="1" s="1"/>
  <c r="E39" i="1"/>
  <c r="E41" i="1" s="1"/>
  <c r="E43" i="1" s="1"/>
  <c r="E45" i="1" s="1"/>
  <c r="E47" i="1" s="1"/>
  <c r="E49" i="1" s="1"/>
</calcChain>
</file>

<file path=xl/sharedStrings.xml><?xml version="1.0" encoding="utf-8"?>
<sst xmlns="http://schemas.openxmlformats.org/spreadsheetml/2006/main" count="115" uniqueCount="104">
  <si>
    <t>Partial Phase Interval Calculator</t>
  </si>
  <si>
    <t>Event</t>
  </si>
  <si>
    <t>Total Solar Eclipse</t>
  </si>
  <si>
    <t>Location</t>
  </si>
  <si>
    <t>Enchanted Rock State Park, TX</t>
  </si>
  <si>
    <t>Date</t>
  </si>
  <si>
    <t>Coordinates</t>
  </si>
  <si>
    <t>30.51° N, 98.82° W</t>
  </si>
  <si>
    <t>Time Zone</t>
  </si>
  <si>
    <t>Phenomenon</t>
  </si>
  <si>
    <t>Time (UT1)</t>
  </si>
  <si>
    <t>Local Time</t>
  </si>
  <si>
    <t>Phase</t>
  </si>
  <si>
    <t>Duration</t>
  </si>
  <si>
    <r>
      <t>BB/DR</t>
    </r>
    <r>
      <rPr>
        <b/>
        <vertAlign val="superscript"/>
        <sz val="10"/>
        <color theme="1"/>
        <rFont val="Helvetica"/>
        <family val="2"/>
      </rPr>
      <t>3</t>
    </r>
  </si>
  <si>
    <t>Notes</t>
  </si>
  <si>
    <t>Eclipse Begins</t>
  </si>
  <si>
    <t>P1</t>
  </si>
  <si>
    <t>Partial Phase 1</t>
  </si>
  <si>
    <t>Totality Begins</t>
  </si>
  <si>
    <t>Max Eclipse</t>
  </si>
  <si>
    <t>T1</t>
  </si>
  <si>
    <t>Totality</t>
  </si>
  <si>
    <t>Totality Ends</t>
  </si>
  <si>
    <t>Eclipse Ends</t>
  </si>
  <si>
    <t>Partial Phase 2</t>
  </si>
  <si>
    <t>Interval Calculations</t>
  </si>
  <si>
    <r>
      <t xml:space="preserve">Total Frames </t>
    </r>
    <r>
      <rPr>
        <vertAlign val="superscript"/>
        <sz val="10"/>
        <color theme="1"/>
        <rFont val="Helvetica"/>
        <family val="2"/>
      </rPr>
      <t>1</t>
    </r>
  </si>
  <si>
    <t>Partial Phase</t>
  </si>
  <si>
    <r>
      <t>P-Frames</t>
    </r>
    <r>
      <rPr>
        <b/>
        <vertAlign val="superscript"/>
        <sz val="10"/>
        <color theme="1"/>
        <rFont val="Helvetica"/>
        <family val="2"/>
      </rPr>
      <t>2</t>
    </r>
  </si>
  <si>
    <r>
      <t>Images</t>
    </r>
    <r>
      <rPr>
        <b/>
        <vertAlign val="superscript"/>
        <sz val="10"/>
        <color theme="1"/>
        <rFont val="Helvetica"/>
        <family val="2"/>
      </rPr>
      <t>5</t>
    </r>
  </si>
  <si>
    <r>
      <t>Intervals</t>
    </r>
    <r>
      <rPr>
        <b/>
        <vertAlign val="superscript"/>
        <sz val="10"/>
        <color theme="1"/>
        <rFont val="Helvetica"/>
        <family val="2"/>
      </rPr>
      <t>5</t>
    </r>
  </si>
  <si>
    <t>Interval Time</t>
  </si>
  <si>
    <t>P2</t>
  </si>
  <si>
    <t>Total Frames refers to the total number of images in the graphic including the center totality image</t>
  </si>
  <si>
    <t>Frames per partial phase refers to how many images will be on the left and right of the center totality image</t>
  </si>
  <si>
    <t>BB/DR = Bailey's Beads/Diamond Ring. These happen in the partial phase and need to be accounted for in the schedule</t>
  </si>
  <si>
    <t>The framing example is set up for the standard 11 frames, but the same principals apply to any number of frames</t>
  </si>
  <si>
    <t>The additional (n+1) frame/interval/time delay are required to have mirrored images of the unique portions of the partial phases</t>
  </si>
  <si>
    <t>The Time Delay will need to be an alarm you set for the R1 imaging time prior to BB/DR; setup intervalometer after shooting BB/DR</t>
  </si>
  <si>
    <r>
      <t>11 Frame Shooting Schedule Example</t>
    </r>
    <r>
      <rPr>
        <b/>
        <vertAlign val="superscript"/>
        <sz val="10"/>
        <color theme="1"/>
        <rFont val="Helvetica"/>
        <family val="2"/>
      </rPr>
      <t>4</t>
    </r>
  </si>
  <si>
    <t>Image</t>
  </si>
  <si>
    <t>Interval</t>
  </si>
  <si>
    <t>Graphic Ref</t>
  </si>
  <si>
    <t>Time</t>
  </si>
  <si>
    <t>P1-Im1</t>
  </si>
  <si>
    <t>N/A</t>
  </si>
  <si>
    <t>Moon will be imperceptible at this scale; Not used in graphic</t>
  </si>
  <si>
    <t>P1-Iv1</t>
  </si>
  <si>
    <t>Interval 1 - Time it takes for the Moon to cover enough of the Sun</t>
  </si>
  <si>
    <t>P1-Im2</t>
  </si>
  <si>
    <t>L1</t>
  </si>
  <si>
    <t>First image that shows a portion of the Sun blocked by the Moon</t>
  </si>
  <si>
    <t>P1-Iv2</t>
  </si>
  <si>
    <t>Interval 2</t>
  </si>
  <si>
    <t>P1-Im3</t>
  </si>
  <si>
    <t>L2</t>
  </si>
  <si>
    <t>Left diagram image 2</t>
  </si>
  <si>
    <t>P1-Iv3</t>
  </si>
  <si>
    <t>Interval 3</t>
  </si>
  <si>
    <t>P1-Im4</t>
  </si>
  <si>
    <t>L3</t>
  </si>
  <si>
    <t>Left diagram image 3</t>
  </si>
  <si>
    <t>P1-Iv4</t>
  </si>
  <si>
    <t>Interval 4</t>
  </si>
  <si>
    <t>P1-Im5</t>
  </si>
  <si>
    <t>L4</t>
  </si>
  <si>
    <t>Left diagram image 4</t>
  </si>
  <si>
    <t>P1-Iv5</t>
  </si>
  <si>
    <t>Interval 5</t>
  </si>
  <si>
    <t>P1-Im6</t>
  </si>
  <si>
    <t>L5</t>
  </si>
  <si>
    <t>Left diagram image 5</t>
  </si>
  <si>
    <t>P1-Iv6</t>
  </si>
  <si>
    <t>Interval 6 - Required for proper spacing and imaging BB/DR 1</t>
  </si>
  <si>
    <t>Time Delay</t>
  </si>
  <si>
    <r>
      <t>TD1</t>
    </r>
    <r>
      <rPr>
        <vertAlign val="superscript"/>
        <sz val="10"/>
        <color theme="1"/>
        <rFont val="Helvetica"/>
        <family val="2"/>
      </rPr>
      <t>6</t>
    </r>
  </si>
  <si>
    <t>Time delay = P2 interval; allows time for imaging BB/DR 2</t>
  </si>
  <si>
    <t>P2-Im1</t>
  </si>
  <si>
    <t>R1</t>
  </si>
  <si>
    <t>Start your intervalometer; mirror of P1-IM6 / L5</t>
  </si>
  <si>
    <t>P2-Iv1</t>
  </si>
  <si>
    <t>Interval 1</t>
  </si>
  <si>
    <t>P2-Im2</t>
  </si>
  <si>
    <t>R2</t>
  </si>
  <si>
    <t>Right diagram image 2</t>
  </si>
  <si>
    <t>P2-Iv2</t>
  </si>
  <si>
    <t>P2-Im3</t>
  </si>
  <si>
    <t>R3</t>
  </si>
  <si>
    <t>Right diagram image 3</t>
  </si>
  <si>
    <t>P2-Iv3</t>
  </si>
  <si>
    <t>P2-Im4</t>
  </si>
  <si>
    <t>R4</t>
  </si>
  <si>
    <t>Right diagram image 4</t>
  </si>
  <si>
    <t>P2-Iv4</t>
  </si>
  <si>
    <t>P2-Im5</t>
  </si>
  <si>
    <t>R5</t>
  </si>
  <si>
    <t>Right diagram image 5</t>
  </si>
  <si>
    <t>P2-Iv5</t>
  </si>
  <si>
    <t>P2-Im6</t>
  </si>
  <si>
    <t>Full Sun image as the Eclipse ends; not used in graphic</t>
  </si>
  <si>
    <t>Shaun C Tarpley Photography</t>
  </si>
  <si>
    <t>www.shaunctarpley.com</t>
  </si>
  <si>
    <t>Version 1 - 03.08.2024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</si>
</sst>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hh:mm:ss.0"/>
    <numFmt numFmtId="166" formatCode="[$-F400]h:mm:ss\ AM/PM"/>
    <numFmt numFmtId="167" formatCode="h\ &quot;h&quot;\ mm\ &quot;m&quot;\ ss\ &quot;s&quot;;@"/>
    <numFmt numFmtId="168" formatCode="mm\ &quot;m&quot;\ ss\ &quot;s&quot;;@"/>
  </numFmts>
  <fonts count="9" x14ac:knownFonts="1">
    <font>
      <sz val="11"/>
      <color theme="1"/>
      <name val="Aptos Narrow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vertAlign val="superscript"/>
      <sz val="10"/>
      <color theme="1"/>
      <name val="Helvetica"/>
      <family val="2"/>
    </font>
    <font>
      <vertAlign val="superscript"/>
      <sz val="10"/>
      <color theme="1"/>
      <name val="Helvetica"/>
      <family val="2"/>
    </font>
    <font>
      <sz val="9"/>
      <color theme="1"/>
      <name val="Helvetica"/>
      <family val="2"/>
    </font>
    <font>
      <sz val="10"/>
      <color theme="1" tint="0.34998626667073579"/>
      <name val="Helvetica"/>
      <family val="2"/>
    </font>
    <font>
      <u/>
      <sz val="11"/>
      <color theme="10"/>
      <name val="Aptos Narrow"/>
      <family val="2"/>
      <scheme val="minor"/>
    </font>
    <font>
      <u/>
      <sz val="9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medium">
        <color auto="1"/>
      </top>
      <bottom style="thin">
        <color theme="1" tint="0.499984740745262"/>
      </bottom>
      <diagonal/>
    </border>
    <border>
      <left/>
      <right/>
      <top style="medium">
        <color auto="1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auto="1"/>
      </right>
      <top style="medium">
        <color auto="1"/>
      </top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 style="thick">
        <color auto="1"/>
      </right>
      <top style="thin">
        <color theme="1" tint="0.499984740745262"/>
      </top>
      <bottom style="medium">
        <color auto="1"/>
      </bottom>
      <diagonal/>
    </border>
    <border>
      <left style="thick">
        <color auto="1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ck">
        <color auto="1"/>
      </right>
      <top style="thin">
        <color theme="1" tint="0.499984740745262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theme="1" tint="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auto="1"/>
      </right>
      <top/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thin">
        <color auto="1"/>
      </right>
      <top style="thin">
        <color theme="1" tint="0.499984740745262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theme="1" tint="0.499984740745262"/>
      </right>
      <top style="thick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auto="1"/>
      </top>
      <bottom style="medium">
        <color auto="1"/>
      </bottom>
      <diagonal/>
    </border>
    <border>
      <left style="thin">
        <color theme="1" tint="0.499984740745262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thick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ck">
        <color auto="1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3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165" fontId="2" fillId="0" borderId="27" xfId="0" applyNumberFormat="1" applyFont="1" applyBorder="1" applyAlignment="1">
      <alignment horizontal="center"/>
    </xf>
    <xf numFmtId="166" fontId="2" fillId="4" borderId="28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2" fillId="4" borderId="29" xfId="0" applyNumberFormat="1" applyFont="1" applyFill="1" applyBorder="1" applyAlignment="1">
      <alignment horizontal="center"/>
    </xf>
    <xf numFmtId="168" fontId="2" fillId="4" borderId="28" xfId="0" applyNumberFormat="1" applyFont="1" applyFill="1" applyBorder="1" applyAlignment="1">
      <alignment horizontal="center"/>
    </xf>
    <xf numFmtId="0" fontId="2" fillId="4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165" fontId="2" fillId="0" borderId="33" xfId="0" applyNumberFormat="1" applyFont="1" applyBorder="1" applyAlignment="1">
      <alignment horizontal="center"/>
    </xf>
    <xf numFmtId="166" fontId="2" fillId="5" borderId="34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165" fontId="2" fillId="0" borderId="37" xfId="0" applyNumberFormat="1" applyFont="1" applyBorder="1" applyAlignment="1">
      <alignment horizontal="center"/>
    </xf>
    <xf numFmtId="166" fontId="2" fillId="5" borderId="38" xfId="0" applyNumberFormat="1" applyFont="1" applyFill="1" applyBorder="1" applyAlignment="1">
      <alignment horizontal="center"/>
    </xf>
    <xf numFmtId="165" fontId="2" fillId="5" borderId="39" xfId="0" applyNumberFormat="1" applyFont="1" applyFill="1" applyBorder="1" applyAlignment="1">
      <alignment horizontal="center"/>
    </xf>
    <xf numFmtId="167" fontId="2" fillId="5" borderId="39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42" xfId="0" applyFont="1" applyFill="1" applyBorder="1" applyAlignment="1">
      <alignment horizontal="left"/>
    </xf>
    <xf numFmtId="165" fontId="2" fillId="0" borderId="43" xfId="0" applyNumberFormat="1" applyFont="1" applyBorder="1" applyAlignment="1">
      <alignment horizontal="center"/>
    </xf>
    <xf numFmtId="166" fontId="2" fillId="5" borderId="44" xfId="0" applyNumberFormat="1" applyFont="1" applyFill="1" applyBorder="1" applyAlignment="1">
      <alignment horizontal="center"/>
    </xf>
    <xf numFmtId="0" fontId="2" fillId="5" borderId="45" xfId="0" applyFont="1" applyFill="1" applyBorder="1"/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166" fontId="2" fillId="6" borderId="28" xfId="0" applyNumberFormat="1" applyFont="1" applyFill="1" applyBorder="1" applyAlignment="1">
      <alignment horizontal="center"/>
    </xf>
    <xf numFmtId="165" fontId="2" fillId="6" borderId="28" xfId="0" applyNumberFormat="1" applyFont="1" applyFill="1" applyBorder="1" applyAlignment="1">
      <alignment horizontal="center"/>
    </xf>
    <xf numFmtId="167" fontId="2" fillId="6" borderId="28" xfId="0" applyNumberFormat="1" applyFont="1" applyFill="1" applyBorder="1" applyAlignment="1">
      <alignment horizontal="center"/>
    </xf>
    <xf numFmtId="168" fontId="2" fillId="6" borderId="28" xfId="0" applyNumberFormat="1" applyFont="1" applyFill="1" applyBorder="1" applyAlignment="1">
      <alignment horizontal="center"/>
    </xf>
    <xf numFmtId="0" fontId="2" fillId="6" borderId="3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left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1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center" wrapText="1"/>
    </xf>
    <xf numFmtId="165" fontId="1" fillId="2" borderId="39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167" fontId="1" fillId="4" borderId="39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167" fontId="1" fillId="6" borderId="39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2" fillId="0" borderId="57" xfId="0" applyFont="1" applyBorder="1"/>
    <xf numFmtId="0" fontId="1" fillId="2" borderId="58" xfId="0" applyFont="1" applyFill="1" applyBorder="1"/>
    <xf numFmtId="0" fontId="2" fillId="2" borderId="59" xfId="0" applyFont="1" applyFill="1" applyBorder="1"/>
    <xf numFmtId="0" fontId="2" fillId="2" borderId="60" xfId="0" applyFont="1" applyFill="1" applyBorder="1"/>
    <xf numFmtId="0" fontId="2" fillId="3" borderId="61" xfId="0" applyFont="1" applyFill="1" applyBorder="1"/>
    <xf numFmtId="0" fontId="2" fillId="3" borderId="62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64" xfId="0" applyFont="1" applyFill="1" applyBorder="1"/>
    <xf numFmtId="0" fontId="6" fillId="3" borderId="38" xfId="0" applyFont="1" applyFill="1" applyBorder="1" applyAlignment="1">
      <alignment horizontal="center"/>
    </xf>
    <xf numFmtId="166" fontId="2" fillId="3" borderId="38" xfId="0" applyNumberFormat="1" applyFont="1" applyFill="1" applyBorder="1" applyAlignment="1">
      <alignment horizontal="center"/>
    </xf>
    <xf numFmtId="0" fontId="2" fillId="3" borderId="65" xfId="0" applyFont="1" applyFill="1" applyBorder="1"/>
    <xf numFmtId="0" fontId="2" fillId="3" borderId="8" xfId="0" applyFont="1" applyFill="1" applyBorder="1"/>
    <xf numFmtId="0" fontId="2" fillId="3" borderId="11" xfId="0" applyFont="1" applyFill="1" applyBorder="1"/>
    <xf numFmtId="0" fontId="2" fillId="3" borderId="66" xfId="0" applyFont="1" applyFill="1" applyBorder="1"/>
    <xf numFmtId="0" fontId="6" fillId="5" borderId="39" xfId="0" applyFont="1" applyFill="1" applyBorder="1" applyAlignment="1">
      <alignment horizontal="center"/>
    </xf>
    <xf numFmtId="0" fontId="2" fillId="5" borderId="67" xfId="0" applyFont="1" applyFill="1" applyBorder="1"/>
    <xf numFmtId="0" fontId="2" fillId="5" borderId="10" xfId="0" applyFont="1" applyFill="1" applyBorder="1"/>
    <xf numFmtId="0" fontId="2" fillId="5" borderId="16" xfId="0" applyFont="1" applyFill="1" applyBorder="1"/>
    <xf numFmtId="0" fontId="6" fillId="4" borderId="39" xfId="0" applyFont="1" applyFill="1" applyBorder="1" applyAlignment="1">
      <alignment horizontal="center"/>
    </xf>
    <xf numFmtId="166" fontId="2" fillId="4" borderId="39" xfId="0" applyNumberFormat="1" applyFont="1" applyFill="1" applyBorder="1" applyAlignment="1">
      <alignment horizontal="center"/>
    </xf>
    <xf numFmtId="0" fontId="2" fillId="4" borderId="67" xfId="0" applyFont="1" applyFill="1" applyBorder="1"/>
    <xf numFmtId="0" fontId="2" fillId="4" borderId="10" xfId="0" applyFont="1" applyFill="1" applyBorder="1"/>
    <xf numFmtId="0" fontId="2" fillId="4" borderId="16" xfId="0" applyFont="1" applyFill="1" applyBorder="1"/>
    <xf numFmtId="168" fontId="2" fillId="5" borderId="39" xfId="0" applyNumberFormat="1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166" fontId="2" fillId="3" borderId="39" xfId="0" applyNumberFormat="1" applyFont="1" applyFill="1" applyBorder="1" applyAlignment="1">
      <alignment horizontal="center"/>
    </xf>
    <xf numFmtId="0" fontId="2" fillId="3" borderId="67" xfId="0" applyFont="1" applyFill="1" applyBorder="1"/>
    <xf numFmtId="0" fontId="2" fillId="3" borderId="10" xfId="0" applyFont="1" applyFill="1" applyBorder="1"/>
    <xf numFmtId="0" fontId="2" fillId="3" borderId="16" xfId="0" applyFont="1" applyFill="1" applyBorder="1"/>
    <xf numFmtId="0" fontId="6" fillId="7" borderId="39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168" fontId="2" fillId="7" borderId="39" xfId="0" applyNumberFormat="1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6" fillId="6" borderId="39" xfId="0" applyFont="1" applyFill="1" applyBorder="1" applyAlignment="1">
      <alignment horizontal="center"/>
    </xf>
    <xf numFmtId="166" fontId="2" fillId="6" borderId="39" xfId="0" applyNumberFormat="1" applyFont="1" applyFill="1" applyBorder="1" applyAlignment="1">
      <alignment horizontal="center"/>
    </xf>
    <xf numFmtId="0" fontId="2" fillId="6" borderId="67" xfId="0" applyFont="1" applyFill="1" applyBorder="1"/>
    <xf numFmtId="0" fontId="2" fillId="6" borderId="10" xfId="0" applyFont="1" applyFill="1" applyBorder="1"/>
    <xf numFmtId="0" fontId="2" fillId="6" borderId="16" xfId="0" applyFont="1" applyFill="1" applyBorder="1"/>
    <xf numFmtId="0" fontId="2" fillId="3" borderId="68" xfId="0" applyFont="1" applyFill="1" applyBorder="1"/>
    <xf numFmtId="0" fontId="6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166" fontId="2" fillId="3" borderId="29" xfId="0" applyNumberFormat="1" applyFont="1" applyFill="1" applyBorder="1" applyAlignment="1">
      <alignment horizontal="center"/>
    </xf>
    <xf numFmtId="0" fontId="2" fillId="3" borderId="69" xfId="0" applyFont="1" applyFill="1" applyBorder="1"/>
    <xf numFmtId="0" fontId="2" fillId="3" borderId="70" xfId="0" applyFont="1" applyFill="1" applyBorder="1"/>
    <xf numFmtId="0" fontId="2" fillId="3" borderId="71" xfId="0" applyFont="1" applyFill="1" applyBorder="1"/>
    <xf numFmtId="0" fontId="5" fillId="2" borderId="58" xfId="0" applyFont="1" applyFill="1" applyBorder="1"/>
    <xf numFmtId="0" fontId="5" fillId="2" borderId="59" xfId="0" applyFont="1" applyFill="1" applyBorder="1"/>
    <xf numFmtId="0" fontId="8" fillId="2" borderId="59" xfId="1" applyFont="1" applyFill="1" applyBorder="1" applyAlignment="1">
      <alignment horizontal="center"/>
    </xf>
    <xf numFmtId="0" fontId="5" fillId="2" borderId="6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98274</xdr:rowOff>
    </xdr:from>
    <xdr:to>
      <xdr:col>8</xdr:col>
      <xdr:colOff>7560</xdr:colOff>
      <xdr:row>59</xdr:row>
      <xdr:rowOff>110664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753592-0BBD-E64A-9C6B-D063E9AF1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10474"/>
          <a:ext cx="7208460" cy="1510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haunctarpl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0C0F-FC92-6340-BF3D-5F253F1613D3}">
  <dimension ref="A1:K51"/>
  <sheetViews>
    <sheetView tabSelected="1" view="pageLayout" zoomScale="168" zoomScaleNormal="160" zoomScalePageLayoutView="168" workbookViewId="0">
      <selection activeCell="C2" sqref="C2:E2"/>
    </sheetView>
  </sheetViews>
  <sheetFormatPr baseColWidth="10" defaultRowHeight="13" x14ac:dyDescent="0.15"/>
  <cols>
    <col min="1" max="1" width="2.6640625" style="7" customWidth="1"/>
    <col min="2" max="2" width="9.1640625" style="7" customWidth="1"/>
    <col min="3" max="3" width="9.33203125" style="7" customWidth="1"/>
    <col min="4" max="4" width="10.83203125" style="7" customWidth="1"/>
    <col min="5" max="5" width="11" style="7" customWidth="1"/>
    <col min="6" max="6" width="12.83203125" style="7" customWidth="1"/>
    <col min="7" max="7" width="9.6640625" style="7" customWidth="1"/>
    <col min="8" max="8" width="29" style="7" customWidth="1"/>
    <col min="9" max="9" width="13.6640625" style="7" customWidth="1"/>
    <col min="10" max="10" width="9.33203125" style="7" bestFit="1" customWidth="1"/>
    <col min="11" max="11" width="11.1640625" style="7" customWidth="1"/>
    <col min="12" max="16384" width="10.83203125" style="7"/>
  </cols>
  <sheetData>
    <row r="1" spans="1:11" ht="15" thickTop="1" thickBot="1" x14ac:dyDescent="0.2">
      <c r="A1" s="1" t="s">
        <v>0</v>
      </c>
      <c r="B1" s="2"/>
      <c r="C1" s="3"/>
      <c r="D1" s="3"/>
      <c r="E1" s="3"/>
      <c r="F1" s="3"/>
      <c r="G1" s="3"/>
      <c r="H1" s="4"/>
      <c r="I1" s="5"/>
      <c r="J1" s="6"/>
      <c r="K1" s="6"/>
    </row>
    <row r="2" spans="1:11" ht="13" customHeight="1" x14ac:dyDescent="0.15">
      <c r="A2" s="8" t="s">
        <v>1</v>
      </c>
      <c r="B2" s="9"/>
      <c r="C2" s="10" t="s">
        <v>2</v>
      </c>
      <c r="D2" s="11"/>
      <c r="E2" s="12"/>
      <c r="F2" s="9" t="s">
        <v>3</v>
      </c>
      <c r="G2" s="13" t="s">
        <v>4</v>
      </c>
      <c r="H2" s="14"/>
      <c r="I2" s="5"/>
      <c r="J2" s="6"/>
      <c r="K2" s="6"/>
    </row>
    <row r="3" spans="1:11" x14ac:dyDescent="0.15">
      <c r="A3" s="15" t="s">
        <v>5</v>
      </c>
      <c r="B3" s="16"/>
      <c r="C3" s="17">
        <v>45390</v>
      </c>
      <c r="D3" s="18"/>
      <c r="E3" s="19"/>
      <c r="F3" s="16" t="s">
        <v>6</v>
      </c>
      <c r="G3" s="13" t="s">
        <v>7</v>
      </c>
      <c r="H3" s="20"/>
      <c r="I3" s="5"/>
      <c r="J3" s="6"/>
      <c r="K3" s="6"/>
    </row>
    <row r="4" spans="1:11" ht="13" customHeight="1" thickBot="1" x14ac:dyDescent="0.2">
      <c r="A4" s="15" t="s">
        <v>8</v>
      </c>
      <c r="B4" s="21"/>
      <c r="C4" s="22">
        <v>-5</v>
      </c>
      <c r="D4" s="23"/>
      <c r="E4" s="24"/>
      <c r="F4" s="25"/>
      <c r="G4" s="26"/>
      <c r="H4" s="27"/>
      <c r="I4" s="5"/>
      <c r="J4" s="6"/>
      <c r="K4" s="6"/>
    </row>
    <row r="5" spans="1:11" ht="18" customHeight="1" thickBot="1" x14ac:dyDescent="0.2">
      <c r="A5" s="28" t="s">
        <v>9</v>
      </c>
      <c r="B5" s="29"/>
      <c r="C5" s="30" t="s">
        <v>10</v>
      </c>
      <c r="D5" s="30" t="s">
        <v>11</v>
      </c>
      <c r="E5" s="30" t="s">
        <v>12</v>
      </c>
      <c r="F5" s="30" t="s">
        <v>13</v>
      </c>
      <c r="G5" s="30" t="s">
        <v>14</v>
      </c>
      <c r="H5" s="31" t="s">
        <v>15</v>
      </c>
      <c r="I5" s="32"/>
      <c r="J5" s="33"/>
      <c r="K5" s="33"/>
    </row>
    <row r="6" spans="1:11" x14ac:dyDescent="0.15">
      <c r="A6" s="34" t="s">
        <v>16</v>
      </c>
      <c r="B6" s="35"/>
      <c r="C6" s="36">
        <v>0.71947800925925931</v>
      </c>
      <c r="D6" s="37">
        <f>C6-TIME((ABS($C$4)),0,0)</f>
        <v>0.51114467592592594</v>
      </c>
      <c r="E6" s="38" t="s">
        <v>17</v>
      </c>
      <c r="F6" s="39">
        <f>D7-D6</f>
        <v>5.3674768518518379E-2</v>
      </c>
      <c r="G6" s="40">
        <f>TIME(0,1,30)</f>
        <v>1.0416666666666667E-3</v>
      </c>
      <c r="H6" s="41" t="s">
        <v>18</v>
      </c>
      <c r="I6" s="5"/>
      <c r="J6" s="6"/>
      <c r="K6" s="6"/>
    </row>
    <row r="7" spans="1:11" x14ac:dyDescent="0.15">
      <c r="A7" s="42" t="s">
        <v>19</v>
      </c>
      <c r="B7" s="43"/>
      <c r="C7" s="44">
        <v>0.77315277777777769</v>
      </c>
      <c r="D7" s="45">
        <f t="shared" ref="D7:D10" si="0">C7-TIME((ABS($C$4)),0,0)</f>
        <v>0.56481944444444432</v>
      </c>
      <c r="E7" s="46"/>
      <c r="F7" s="46"/>
      <c r="G7" s="46"/>
      <c r="H7" s="47"/>
      <c r="I7" s="5"/>
      <c r="J7" s="6"/>
      <c r="K7" s="6"/>
    </row>
    <row r="8" spans="1:11" x14ac:dyDescent="0.15">
      <c r="A8" s="15" t="s">
        <v>20</v>
      </c>
      <c r="B8" s="48"/>
      <c r="C8" s="49">
        <v>0.7746863425925925</v>
      </c>
      <c r="D8" s="50">
        <f t="shared" si="0"/>
        <v>0.56635300925925913</v>
      </c>
      <c r="E8" s="51" t="s">
        <v>21</v>
      </c>
      <c r="F8" s="52">
        <f>D9-D7</f>
        <v>3.0902777777778168E-3</v>
      </c>
      <c r="G8" s="53"/>
      <c r="H8" s="54" t="s">
        <v>22</v>
      </c>
      <c r="I8" s="5"/>
      <c r="J8" s="6"/>
      <c r="K8" s="6"/>
    </row>
    <row r="9" spans="1:11" x14ac:dyDescent="0.15">
      <c r="A9" s="55" t="s">
        <v>23</v>
      </c>
      <c r="B9" s="56"/>
      <c r="C9" s="57">
        <v>0.77624305555555551</v>
      </c>
      <c r="D9" s="58">
        <f t="shared" si="0"/>
        <v>0.56790972222222214</v>
      </c>
      <c r="E9" s="59"/>
      <c r="F9" s="59"/>
      <c r="G9" s="60"/>
      <c r="H9" s="61"/>
      <c r="I9" s="5"/>
      <c r="J9" s="6"/>
      <c r="K9" s="6"/>
    </row>
    <row r="10" spans="1:11" ht="14" thickBot="1" x14ac:dyDescent="0.2">
      <c r="A10" s="34" t="s">
        <v>24</v>
      </c>
      <c r="B10" s="62"/>
      <c r="C10" s="36">
        <v>0.83096064814814818</v>
      </c>
      <c r="D10" s="63">
        <f t="shared" si="0"/>
        <v>0.62262731481481481</v>
      </c>
      <c r="E10" s="64" t="s">
        <v>17</v>
      </c>
      <c r="F10" s="65">
        <f>D10-D9</f>
        <v>5.4717592592592679E-2</v>
      </c>
      <c r="G10" s="66">
        <f>TIME(0,1,30)</f>
        <v>1.0416666666666667E-3</v>
      </c>
      <c r="H10" s="67" t="s">
        <v>25</v>
      </c>
      <c r="I10" s="5"/>
      <c r="J10" s="6"/>
      <c r="K10" s="6"/>
    </row>
    <row r="11" spans="1:11" ht="14" thickBot="1" x14ac:dyDescent="0.2">
      <c r="A11" s="68" t="s">
        <v>26</v>
      </c>
      <c r="B11" s="69"/>
      <c r="C11" s="70"/>
      <c r="D11" s="70"/>
      <c r="E11" s="70"/>
      <c r="F11" s="70"/>
      <c r="G11" s="70"/>
      <c r="H11" s="71"/>
      <c r="I11" s="72"/>
      <c r="J11" s="73"/>
      <c r="K11" s="73"/>
    </row>
    <row r="12" spans="1:11" ht="16" customHeight="1" x14ac:dyDescent="0.15">
      <c r="A12" s="74" t="s">
        <v>27</v>
      </c>
      <c r="B12" s="75"/>
      <c r="C12" s="76">
        <v>11</v>
      </c>
      <c r="D12" s="77"/>
      <c r="E12" s="77"/>
      <c r="F12" s="77"/>
      <c r="G12" s="77"/>
      <c r="H12" s="78"/>
      <c r="I12" s="5"/>
      <c r="J12" s="6"/>
      <c r="K12" s="6"/>
    </row>
    <row r="13" spans="1:11" ht="16" customHeight="1" x14ac:dyDescent="0.15">
      <c r="A13" s="79" t="s">
        <v>28</v>
      </c>
      <c r="B13" s="80"/>
      <c r="C13" s="81" t="s">
        <v>29</v>
      </c>
      <c r="D13" s="82" t="s">
        <v>30</v>
      </c>
      <c r="E13" s="82" t="s">
        <v>31</v>
      </c>
      <c r="F13" s="82" t="s">
        <v>32</v>
      </c>
      <c r="G13" s="82"/>
      <c r="H13" s="83"/>
      <c r="I13" s="72"/>
      <c r="J13" s="73"/>
      <c r="K13" s="73"/>
    </row>
    <row r="14" spans="1:11" x14ac:dyDescent="0.15">
      <c r="A14" s="84" t="s">
        <v>17</v>
      </c>
      <c r="B14" s="85"/>
      <c r="C14" s="86">
        <f>($C$12-1)/2</f>
        <v>5</v>
      </c>
      <c r="D14" s="87">
        <f>C14+1</f>
        <v>6</v>
      </c>
      <c r="E14" s="87">
        <f>D14</f>
        <v>6</v>
      </c>
      <c r="F14" s="88">
        <f>F6/E14</f>
        <v>8.945794753086397E-3</v>
      </c>
      <c r="G14" s="89"/>
      <c r="H14" s="90"/>
      <c r="I14" s="5"/>
      <c r="J14" s="6"/>
      <c r="K14" s="6"/>
    </row>
    <row r="15" spans="1:11" ht="16" customHeight="1" thickBot="1" x14ac:dyDescent="0.2">
      <c r="A15" s="91" t="s">
        <v>33</v>
      </c>
      <c r="B15" s="92"/>
      <c r="C15" s="93">
        <f>($C$12-1)/2</f>
        <v>5</v>
      </c>
      <c r="D15" s="94">
        <f>C15+1</f>
        <v>6</v>
      </c>
      <c r="E15" s="94">
        <f>D15</f>
        <v>6</v>
      </c>
      <c r="F15" s="95">
        <f>F10/E15</f>
        <v>9.1195987654321131E-3</v>
      </c>
      <c r="G15" s="89"/>
      <c r="H15" s="90"/>
      <c r="I15" s="5"/>
      <c r="J15" s="6"/>
      <c r="K15" s="6"/>
    </row>
    <row r="16" spans="1:11" ht="14" thickBot="1" x14ac:dyDescent="0.2">
      <c r="A16" s="96" t="s">
        <v>15</v>
      </c>
      <c r="B16" s="97"/>
      <c r="C16" s="97"/>
      <c r="D16" s="97"/>
      <c r="E16" s="97"/>
      <c r="F16" s="97"/>
      <c r="G16" s="97"/>
      <c r="H16" s="98"/>
      <c r="I16" s="99"/>
    </row>
    <row r="17" spans="1:9" x14ac:dyDescent="0.15">
      <c r="A17" s="100">
        <v>1</v>
      </c>
      <c r="B17" s="101" t="s">
        <v>34</v>
      </c>
      <c r="H17" s="102"/>
      <c r="I17" s="99"/>
    </row>
    <row r="18" spans="1:9" x14ac:dyDescent="0.15">
      <c r="A18" s="100">
        <v>2</v>
      </c>
      <c r="B18" s="101" t="s">
        <v>35</v>
      </c>
      <c r="H18" s="102"/>
      <c r="I18" s="99"/>
    </row>
    <row r="19" spans="1:9" x14ac:dyDescent="0.15">
      <c r="A19" s="100">
        <v>3</v>
      </c>
      <c r="B19" s="101" t="s">
        <v>36</v>
      </c>
      <c r="H19" s="102"/>
      <c r="I19" s="99"/>
    </row>
    <row r="20" spans="1:9" x14ac:dyDescent="0.15">
      <c r="A20" s="100">
        <v>4</v>
      </c>
      <c r="B20" s="101" t="s">
        <v>37</v>
      </c>
      <c r="H20" s="102"/>
      <c r="I20" s="99"/>
    </row>
    <row r="21" spans="1:9" x14ac:dyDescent="0.15">
      <c r="A21" s="100">
        <v>5</v>
      </c>
      <c r="B21" s="101" t="s">
        <v>38</v>
      </c>
      <c r="H21" s="102"/>
      <c r="I21" s="99"/>
    </row>
    <row r="22" spans="1:9" ht="14" thickBot="1" x14ac:dyDescent="0.2">
      <c r="A22" s="100">
        <v>6</v>
      </c>
      <c r="B22" s="101" t="s">
        <v>39</v>
      </c>
      <c r="H22" s="102"/>
      <c r="I22" s="99"/>
    </row>
    <row r="23" spans="1:9" ht="19" customHeight="1" thickBot="1" x14ac:dyDescent="0.2">
      <c r="A23" s="103" t="s">
        <v>40</v>
      </c>
      <c r="B23" s="104"/>
      <c r="C23" s="104"/>
      <c r="D23" s="104"/>
      <c r="E23" s="104"/>
      <c r="F23" s="104"/>
      <c r="G23" s="104"/>
      <c r="H23" s="105"/>
      <c r="I23" s="99"/>
    </row>
    <row r="24" spans="1:9" ht="15" thickTop="1" thickBot="1" x14ac:dyDescent="0.2">
      <c r="A24" s="106"/>
      <c r="B24" s="107" t="s">
        <v>41</v>
      </c>
      <c r="C24" s="107" t="s">
        <v>42</v>
      </c>
      <c r="D24" s="107" t="s">
        <v>43</v>
      </c>
      <c r="E24" s="107" t="s">
        <v>44</v>
      </c>
      <c r="F24" s="108" t="s">
        <v>15</v>
      </c>
      <c r="G24" s="109"/>
      <c r="H24" s="110"/>
    </row>
    <row r="25" spans="1:9" ht="15" customHeight="1" x14ac:dyDescent="0.15">
      <c r="A25" s="111"/>
      <c r="B25" s="112" t="s">
        <v>45</v>
      </c>
      <c r="C25" s="77"/>
      <c r="D25" s="77" t="s">
        <v>46</v>
      </c>
      <c r="E25" s="113">
        <f>D6</f>
        <v>0.51114467592592594</v>
      </c>
      <c r="F25" s="114" t="s">
        <v>47</v>
      </c>
      <c r="G25" s="115"/>
      <c r="H25" s="116"/>
    </row>
    <row r="26" spans="1:9" x14ac:dyDescent="0.15">
      <c r="A26" s="117"/>
      <c r="B26" s="118"/>
      <c r="C26" s="53" t="s">
        <v>48</v>
      </c>
      <c r="D26" s="53"/>
      <c r="E26" s="53"/>
      <c r="F26" s="119" t="s">
        <v>49</v>
      </c>
      <c r="G26" s="120"/>
      <c r="H26" s="121"/>
    </row>
    <row r="27" spans="1:9" x14ac:dyDescent="0.15">
      <c r="A27" s="117"/>
      <c r="B27" s="122" t="s">
        <v>50</v>
      </c>
      <c r="C27" s="87"/>
      <c r="D27" s="87" t="s">
        <v>51</v>
      </c>
      <c r="E27" s="123">
        <f>E25+$F$14</f>
        <v>0.52009047067901237</v>
      </c>
      <c r="F27" s="124" t="s">
        <v>52</v>
      </c>
      <c r="G27" s="125"/>
      <c r="H27" s="126"/>
    </row>
    <row r="28" spans="1:9" x14ac:dyDescent="0.15">
      <c r="A28" s="117"/>
      <c r="B28" s="118"/>
      <c r="C28" s="53" t="s">
        <v>53</v>
      </c>
      <c r="D28" s="53"/>
      <c r="E28" s="53"/>
      <c r="F28" s="119" t="s">
        <v>54</v>
      </c>
      <c r="G28" s="120"/>
      <c r="H28" s="121"/>
    </row>
    <row r="29" spans="1:9" x14ac:dyDescent="0.15">
      <c r="A29" s="117"/>
      <c r="B29" s="122" t="s">
        <v>55</v>
      </c>
      <c r="C29" s="87"/>
      <c r="D29" s="87" t="s">
        <v>56</v>
      </c>
      <c r="E29" s="123">
        <f>E27+$F$14</f>
        <v>0.52903626543209881</v>
      </c>
      <c r="F29" s="124" t="s">
        <v>57</v>
      </c>
      <c r="G29" s="125"/>
      <c r="H29" s="126"/>
    </row>
    <row r="30" spans="1:9" x14ac:dyDescent="0.15">
      <c r="A30" s="117"/>
      <c r="B30" s="118"/>
      <c r="C30" s="53" t="s">
        <v>58</v>
      </c>
      <c r="D30" s="53"/>
      <c r="E30" s="53"/>
      <c r="F30" s="119" t="s">
        <v>59</v>
      </c>
      <c r="G30" s="120"/>
      <c r="H30" s="121"/>
    </row>
    <row r="31" spans="1:9" x14ac:dyDescent="0.15">
      <c r="A31" s="117"/>
      <c r="B31" s="122" t="s">
        <v>60</v>
      </c>
      <c r="C31" s="87"/>
      <c r="D31" s="87" t="s">
        <v>61</v>
      </c>
      <c r="E31" s="123">
        <f>E29+$F$14</f>
        <v>0.53798206018518524</v>
      </c>
      <c r="F31" s="124" t="s">
        <v>62</v>
      </c>
      <c r="G31" s="125"/>
      <c r="H31" s="126"/>
    </row>
    <row r="32" spans="1:9" x14ac:dyDescent="0.15">
      <c r="A32" s="117"/>
      <c r="B32" s="118"/>
      <c r="C32" s="53" t="s">
        <v>63</v>
      </c>
      <c r="D32" s="53"/>
      <c r="E32" s="53"/>
      <c r="F32" s="119" t="s">
        <v>64</v>
      </c>
      <c r="G32" s="120"/>
      <c r="H32" s="121"/>
    </row>
    <row r="33" spans="1:8" x14ac:dyDescent="0.15">
      <c r="A33" s="117"/>
      <c r="B33" s="122" t="s">
        <v>65</v>
      </c>
      <c r="C33" s="87"/>
      <c r="D33" s="87" t="s">
        <v>66</v>
      </c>
      <c r="E33" s="123">
        <f>E31+$F$14</f>
        <v>0.54692785493827167</v>
      </c>
      <c r="F33" s="124" t="s">
        <v>67</v>
      </c>
      <c r="G33" s="125"/>
      <c r="H33" s="126"/>
    </row>
    <row r="34" spans="1:8" x14ac:dyDescent="0.15">
      <c r="A34" s="117"/>
      <c r="B34" s="118"/>
      <c r="C34" s="53" t="s">
        <v>68</v>
      </c>
      <c r="D34" s="53"/>
      <c r="E34" s="53"/>
      <c r="F34" s="119" t="s">
        <v>69</v>
      </c>
      <c r="G34" s="120"/>
      <c r="H34" s="121"/>
    </row>
    <row r="35" spans="1:8" x14ac:dyDescent="0.15">
      <c r="A35" s="117"/>
      <c r="B35" s="122" t="s">
        <v>70</v>
      </c>
      <c r="C35" s="87"/>
      <c r="D35" s="87" t="s">
        <v>71</v>
      </c>
      <c r="E35" s="123">
        <f>E33+$F$14</f>
        <v>0.55587364969135811</v>
      </c>
      <c r="F35" s="124" t="s">
        <v>72</v>
      </c>
      <c r="G35" s="125"/>
      <c r="H35" s="126"/>
    </row>
    <row r="36" spans="1:8" x14ac:dyDescent="0.15">
      <c r="A36" s="117"/>
      <c r="B36" s="118"/>
      <c r="C36" s="53" t="s">
        <v>73</v>
      </c>
      <c r="D36" s="53"/>
      <c r="E36" s="127">
        <f>F14</f>
        <v>8.945794753086397E-3</v>
      </c>
      <c r="F36" s="119" t="s">
        <v>74</v>
      </c>
      <c r="G36" s="120"/>
      <c r="H36" s="121"/>
    </row>
    <row r="37" spans="1:8" x14ac:dyDescent="0.15">
      <c r="A37" s="117"/>
      <c r="B37" s="128" t="s">
        <v>22</v>
      </c>
      <c r="C37" s="89"/>
      <c r="D37" s="89" t="s">
        <v>21</v>
      </c>
      <c r="E37" s="129">
        <f>D8</f>
        <v>0.56635300925925913</v>
      </c>
      <c r="F37" s="130"/>
      <c r="G37" s="131"/>
      <c r="H37" s="132"/>
    </row>
    <row r="38" spans="1:8" ht="17" customHeight="1" x14ac:dyDescent="0.15">
      <c r="A38" s="117"/>
      <c r="B38" s="133"/>
      <c r="C38" s="134" t="s">
        <v>75</v>
      </c>
      <c r="D38" s="134" t="s">
        <v>76</v>
      </c>
      <c r="E38" s="135">
        <f>F15</f>
        <v>9.1195987654321131E-3</v>
      </c>
      <c r="F38" s="136" t="s">
        <v>77</v>
      </c>
      <c r="G38" s="137"/>
      <c r="H38" s="138"/>
    </row>
    <row r="39" spans="1:8" x14ac:dyDescent="0.15">
      <c r="A39" s="117"/>
      <c r="B39" s="139" t="s">
        <v>78</v>
      </c>
      <c r="C39" s="94"/>
      <c r="D39" s="94" t="s">
        <v>79</v>
      </c>
      <c r="E39" s="140">
        <f>D9+E38</f>
        <v>0.57702932098765425</v>
      </c>
      <c r="F39" s="141" t="s">
        <v>80</v>
      </c>
      <c r="G39" s="142"/>
      <c r="H39" s="143"/>
    </row>
    <row r="40" spans="1:8" x14ac:dyDescent="0.15">
      <c r="A40" s="117"/>
      <c r="B40" s="118"/>
      <c r="C40" s="53" t="s">
        <v>81</v>
      </c>
      <c r="D40" s="53"/>
      <c r="E40" s="53"/>
      <c r="F40" s="119" t="s">
        <v>82</v>
      </c>
      <c r="G40" s="120"/>
      <c r="H40" s="121"/>
    </row>
    <row r="41" spans="1:8" x14ac:dyDescent="0.15">
      <c r="A41" s="117"/>
      <c r="B41" s="139" t="s">
        <v>83</v>
      </c>
      <c r="C41" s="94"/>
      <c r="D41" s="94" t="s">
        <v>84</v>
      </c>
      <c r="E41" s="140">
        <f>E39+$F$15</f>
        <v>0.58614891975308636</v>
      </c>
      <c r="F41" s="141" t="s">
        <v>85</v>
      </c>
      <c r="G41" s="142"/>
      <c r="H41" s="143"/>
    </row>
    <row r="42" spans="1:8" x14ac:dyDescent="0.15">
      <c r="A42" s="117"/>
      <c r="B42" s="118"/>
      <c r="C42" s="53" t="s">
        <v>86</v>
      </c>
      <c r="D42" s="53"/>
      <c r="E42" s="53"/>
      <c r="F42" s="119" t="s">
        <v>54</v>
      </c>
      <c r="G42" s="120"/>
      <c r="H42" s="121"/>
    </row>
    <row r="43" spans="1:8" x14ac:dyDescent="0.15">
      <c r="A43" s="117"/>
      <c r="B43" s="139" t="s">
        <v>87</v>
      </c>
      <c r="C43" s="94"/>
      <c r="D43" s="94" t="s">
        <v>88</v>
      </c>
      <c r="E43" s="140">
        <f>E41+$F$15</f>
        <v>0.59526851851851847</v>
      </c>
      <c r="F43" s="141" t="s">
        <v>89</v>
      </c>
      <c r="G43" s="142"/>
      <c r="H43" s="143"/>
    </row>
    <row r="44" spans="1:8" x14ac:dyDescent="0.15">
      <c r="A44" s="117"/>
      <c r="B44" s="118"/>
      <c r="C44" s="53" t="s">
        <v>90</v>
      </c>
      <c r="D44" s="53"/>
      <c r="E44" s="53"/>
      <c r="F44" s="119" t="s">
        <v>59</v>
      </c>
      <c r="G44" s="120"/>
      <c r="H44" s="121"/>
    </row>
    <row r="45" spans="1:8" x14ac:dyDescent="0.15">
      <c r="A45" s="117"/>
      <c r="B45" s="139" t="s">
        <v>91</v>
      </c>
      <c r="C45" s="94"/>
      <c r="D45" s="94" t="s">
        <v>92</v>
      </c>
      <c r="E45" s="140">
        <f>E43+$F$15</f>
        <v>0.60438811728395059</v>
      </c>
      <c r="F45" s="141" t="s">
        <v>93</v>
      </c>
      <c r="G45" s="142"/>
      <c r="H45" s="143"/>
    </row>
    <row r="46" spans="1:8" x14ac:dyDescent="0.15">
      <c r="A46" s="117"/>
      <c r="B46" s="118"/>
      <c r="C46" s="53" t="s">
        <v>94</v>
      </c>
      <c r="D46" s="53"/>
      <c r="E46" s="53"/>
      <c r="F46" s="119" t="s">
        <v>64</v>
      </c>
      <c r="G46" s="120"/>
      <c r="H46" s="121"/>
    </row>
    <row r="47" spans="1:8" x14ac:dyDescent="0.15">
      <c r="A47" s="117"/>
      <c r="B47" s="139" t="s">
        <v>95</v>
      </c>
      <c r="C47" s="94"/>
      <c r="D47" s="94" t="s">
        <v>96</v>
      </c>
      <c r="E47" s="140">
        <f>E45+$F$15</f>
        <v>0.6135077160493827</v>
      </c>
      <c r="F47" s="141" t="s">
        <v>97</v>
      </c>
      <c r="G47" s="142"/>
      <c r="H47" s="143"/>
    </row>
    <row r="48" spans="1:8" x14ac:dyDescent="0.15">
      <c r="A48" s="117"/>
      <c r="B48" s="118"/>
      <c r="C48" s="53" t="s">
        <v>98</v>
      </c>
      <c r="D48" s="53"/>
      <c r="E48" s="53"/>
      <c r="F48" s="119" t="s">
        <v>69</v>
      </c>
      <c r="G48" s="120"/>
      <c r="H48" s="121"/>
    </row>
    <row r="49" spans="1:8" ht="14" thickBot="1" x14ac:dyDescent="0.2">
      <c r="A49" s="144"/>
      <c r="B49" s="145" t="s">
        <v>99</v>
      </c>
      <c r="C49" s="146"/>
      <c r="D49" s="146" t="s">
        <v>46</v>
      </c>
      <c r="E49" s="147">
        <f>E47+$F$15</f>
        <v>0.62262731481481481</v>
      </c>
      <c r="F49" s="148" t="s">
        <v>100</v>
      </c>
      <c r="G49" s="149"/>
      <c r="H49" s="150"/>
    </row>
    <row r="50" spans="1:8" ht="15" thickBot="1" x14ac:dyDescent="0.25">
      <c r="A50" s="151" t="s">
        <v>101</v>
      </c>
      <c r="B50" s="152"/>
      <c r="C50" s="152"/>
      <c r="D50" s="152"/>
      <c r="E50" s="152"/>
      <c r="F50" s="153" t="s">
        <v>102</v>
      </c>
      <c r="G50" s="152"/>
      <c r="H50" s="154" t="s">
        <v>103</v>
      </c>
    </row>
    <row r="51" spans="1:8" ht="14" thickTop="1" x14ac:dyDescent="0.15"/>
  </sheetData>
  <mergeCells count="5">
    <mergeCell ref="C2:E2"/>
    <mergeCell ref="C3:E3"/>
    <mergeCell ref="C4:E4"/>
    <mergeCell ref="A14:B14"/>
    <mergeCell ref="A15:B15"/>
  </mergeCells>
  <hyperlinks>
    <hyperlink ref="F50" r:id="rId1" xr:uid="{4A431F38-25E0-6E48-BE03-E734B2B07A95}"/>
  </hyperlinks>
  <printOptions horizontalCentered="1" verticalCentered="1"/>
  <pageMargins left="0.25" right="0.25" top="0.25" bottom="0.25" header="0" footer="0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Partial Calc</vt:lpstr>
      <vt:lpstr>PPIC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Tarpley</dc:creator>
  <cp:lastModifiedBy>Shaun Tarpley</cp:lastModifiedBy>
  <dcterms:created xsi:type="dcterms:W3CDTF">2024-03-08T05:02:57Z</dcterms:created>
  <dcterms:modified xsi:type="dcterms:W3CDTF">2024-03-08T05:04:05Z</dcterms:modified>
</cp:coreProperties>
</file>