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202300"/>
  <mc:AlternateContent xmlns:mc="http://schemas.openxmlformats.org/markup-compatibility/2006">
    <mc:Choice Requires="x15">
      <x15ac:absPath xmlns:x15ac="http://schemas.microsoft.com/office/spreadsheetml/2010/11/ac" url="/Users/shaunct/Desktop/Photography/00_Photoblog_Active Projects/24 How to Photograph a Solar Eclipse/00_Public Documents/00_Spreadsheets/"/>
    </mc:Choice>
  </mc:AlternateContent>
  <xr:revisionPtr revIDLastSave="0" documentId="8_{D9B253D6-8AB6-4B47-9C2C-9EDAC566BB75}" xr6:coauthVersionLast="47" xr6:coauthVersionMax="47" xr10:uidLastSave="{00000000-0000-0000-0000-000000000000}"/>
  <bookViews>
    <workbookView xWindow="19640" yWindow="500" windowWidth="27240" windowHeight="35840" xr2:uid="{E5306E20-47AE-B04F-824C-A303CA3EE921}"/>
  </bookViews>
  <sheets>
    <sheet name="Exposure"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7" i="1" l="1"/>
  <c r="C37" i="1"/>
  <c r="E36" i="1"/>
  <c r="C36" i="1"/>
  <c r="A36" i="1"/>
  <c r="E35" i="1"/>
  <c r="D35" i="1"/>
  <c r="C35" i="1"/>
  <c r="H35" i="1" s="1"/>
  <c r="E34" i="1"/>
  <c r="D34" i="1"/>
  <c r="C34" i="1"/>
  <c r="A34" i="1"/>
  <c r="H34" i="1" s="1"/>
  <c r="I34" i="1" s="1"/>
  <c r="F29" i="1"/>
  <c r="E37" i="1" s="1"/>
  <c r="H37" i="1" s="1"/>
  <c r="D36" i="1" l="1"/>
  <c r="H36" i="1" s="1"/>
  <c r="A35" i="1"/>
  <c r="A37" i="1"/>
</calcChain>
</file>

<file path=xl/sharedStrings.xml><?xml version="1.0" encoding="utf-8"?>
<sst xmlns="http://schemas.openxmlformats.org/spreadsheetml/2006/main" count="76" uniqueCount="67">
  <si>
    <t>Solar Eclipse Exposure Calculator</t>
  </si>
  <si>
    <t>ISO</t>
  </si>
  <si>
    <t>f/Number</t>
  </si>
  <si>
    <t>Eclipse Feature</t>
  </si>
  <si>
    <t>Q</t>
  </si>
  <si>
    <t>Shutter Speed (seconds)</t>
  </si>
  <si>
    <t>Partial - 4.0 ND</t>
  </si>
  <si>
    <t>Partial - 5.0 ND</t>
  </si>
  <si>
    <t>Diamond Ring</t>
  </si>
  <si>
    <r>
      <t>Baily's Beads</t>
    </r>
    <r>
      <rPr>
        <vertAlign val="superscript"/>
        <sz val="11"/>
        <color theme="1"/>
        <rFont val="Aptos Narrow"/>
        <family val="2"/>
        <scheme val="minor"/>
      </rPr>
      <t>2</t>
    </r>
  </si>
  <si>
    <t>Chromosphere</t>
  </si>
  <si>
    <t>Prominences</t>
  </si>
  <si>
    <t>Corona - 0.1 Rs</t>
  </si>
  <si>
    <r>
      <t>Corona - 0.2 Rs</t>
    </r>
    <r>
      <rPr>
        <vertAlign val="superscript"/>
        <sz val="11"/>
        <color theme="1"/>
        <rFont val="Aptos Narrow"/>
        <family val="2"/>
        <scheme val="minor"/>
      </rPr>
      <t>3</t>
    </r>
  </si>
  <si>
    <t>Corona - 0.5 Rs</t>
  </si>
  <si>
    <t>Corona - 1.0 Rs</t>
  </si>
  <si>
    <t>Corona - 2.0 Rs</t>
  </si>
  <si>
    <t>Corona - 4.0 Rs</t>
  </si>
  <si>
    <r>
      <t>Corona - 8.0 Rs</t>
    </r>
    <r>
      <rPr>
        <vertAlign val="superscript"/>
        <sz val="11"/>
        <color theme="1"/>
        <rFont val="Calibri (Body)"/>
      </rPr>
      <t>4</t>
    </r>
  </si>
  <si>
    <t>Earthshine</t>
  </si>
  <si>
    <t>1/1.6</t>
  </si>
  <si>
    <t>Instructions</t>
  </si>
  <si>
    <t>Choose the ISO speed in the upper left column. Next, select the f/number of the lens or telescope (on same row as the selected ISO). Finally, drop straight down the current column to the bottom table to get the recommended exposure for each feature of the solar eclipse.</t>
  </si>
  <si>
    <t>Note the brightness of the corona varies dramatically with distance from the Sun's edge.  All exposure values in this guide are estimates.  For best results, use them only as a guide and bracket your exposures.</t>
  </si>
  <si>
    <t>Exposure Calculations</t>
  </si>
  <si>
    <t>User Values</t>
  </si>
  <si>
    <t>Description</t>
  </si>
  <si>
    <t>Exposure formula:</t>
  </si>
  <si>
    <r>
      <t>t=f</t>
    </r>
    <r>
      <rPr>
        <vertAlign val="superscript"/>
        <sz val="11"/>
        <color theme="1"/>
        <rFont val="Aptos Narrow"/>
        <family val="2"/>
        <scheme val="minor"/>
      </rPr>
      <t>2</t>
    </r>
    <r>
      <rPr>
        <sz val="11"/>
        <color theme="1"/>
        <rFont val="Aptos Narrow"/>
        <family val="2"/>
        <scheme val="minor"/>
      </rPr>
      <t>/(Ix2</t>
    </r>
    <r>
      <rPr>
        <vertAlign val="superscript"/>
        <sz val="11"/>
        <color theme="1"/>
        <rFont val="Aptos Narrow"/>
        <family val="2"/>
        <scheme val="minor"/>
      </rPr>
      <t>Q</t>
    </r>
    <r>
      <rPr>
        <sz val="11"/>
        <color theme="1"/>
        <rFont val="Aptos Narrow"/>
        <family val="2"/>
        <scheme val="minor"/>
      </rPr>
      <t>)</t>
    </r>
  </si>
  <si>
    <t>t=</t>
  </si>
  <si>
    <t>Exposure time (sec)</t>
  </si>
  <si>
    <t>1/</t>
  </si>
  <si>
    <t>f=</t>
  </si>
  <si>
    <t>f/stop number or focal ratio</t>
  </si>
  <si>
    <t>I=</t>
  </si>
  <si>
    <t xml:space="preserve">ISO </t>
  </si>
  <si>
    <t>Q=</t>
  </si>
  <si>
    <t>Brightness exponent</t>
  </si>
  <si>
    <t>t</t>
  </si>
  <si>
    <t>=</t>
  </si>
  <si>
    <r>
      <t>f</t>
    </r>
    <r>
      <rPr>
        <b/>
        <vertAlign val="superscript"/>
        <sz val="11"/>
        <color theme="1"/>
        <rFont val="Aptos Narrow"/>
        <family val="2"/>
        <scheme val="minor"/>
      </rPr>
      <t>2</t>
    </r>
  </si>
  <si>
    <t>I</t>
  </si>
  <si>
    <r>
      <t>2</t>
    </r>
    <r>
      <rPr>
        <b/>
        <vertAlign val="superscript"/>
        <sz val="11"/>
        <color theme="1"/>
        <rFont val="Aptos Narrow"/>
        <family val="2"/>
        <scheme val="minor"/>
      </rPr>
      <t>Q</t>
    </r>
  </si>
  <si>
    <t>Calculated</t>
  </si>
  <si>
    <t>Denominator (1/x)</t>
  </si>
  <si>
    <t>Calculator Notes:</t>
  </si>
  <si>
    <t>Use target Q from main table. Modify user values as required until the user and calculated values are similar.</t>
  </si>
  <si>
    <t>Abbreviations:</t>
  </si>
  <si>
    <t>ND = Neutral Density Filter; Rs = Solar Radii</t>
  </si>
  <si>
    <t>Notes:</t>
  </si>
  <si>
    <t>Exposures for partial phases are also good for annular eclipses</t>
  </si>
  <si>
    <t>Baily's Beads are extremely bright and change rapidly</t>
  </si>
  <si>
    <t>Alternative exposure for the Diamond Ring effect</t>
  </si>
  <si>
    <t>Should be able to render faint Earth shine; dependent on camera dynamic range</t>
  </si>
  <si>
    <t>Reference:</t>
  </si>
  <si>
    <t>https://www.mreclipse.com/SEphoto/SEphoto.html</t>
  </si>
  <si>
    <t>SCTP Modifications</t>
  </si>
  <si>
    <t>Added shutter values over 1/4000 for newer cameras that can achieve these speeds</t>
  </si>
  <si>
    <t>Shutter speeds over 1/8000 grey due to limited cameras that can achieve this rate (stacked and global sensors)</t>
  </si>
  <si>
    <t>Shutter speeds longer than 15 sec grey due to impracticality of use in limited totality time</t>
  </si>
  <si>
    <t>Baader Visual Solar film, particularly in Kendrick Solar Filters, are 5.0 ND per the Manufacturer</t>
  </si>
  <si>
    <t>Estimated exposures specifically for Earth Shine added based on researched images</t>
  </si>
  <si>
    <t>Diamond Ring row of estimated exposures added independently for ease of use</t>
  </si>
  <si>
    <t>Exposure Calculator added to help verify alternative EVs such as 0.3 or 0.7 EV steps</t>
  </si>
  <si>
    <t>Shaun C Tarpley Photography</t>
  </si>
  <si>
    <t>www.shaunctarpley.com</t>
  </si>
  <si>
    <t>Version 1 - 03.05.2024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</si>
</sst>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
    <numFmt numFmtId="166" formatCode="0.0"/>
    <numFmt numFmtId="167" formatCode="0.000000"/>
  </numFmts>
  <fonts count="13" x14ac:knownFonts="1">
    <font>
      <sz val="11"/>
      <color theme="1"/>
      <name val="Aptos Narrow"/>
      <family val="2"/>
      <scheme val="minor"/>
    </font>
    <font>
      <b/>
      <sz val="12"/>
      <color theme="1"/>
      <name val="Aptos Narrow"/>
      <family val="2"/>
      <scheme val="minor"/>
    </font>
    <font>
      <b/>
      <sz val="11"/>
      <color theme="1"/>
      <name val="Aptos Narrow"/>
      <family val="2"/>
      <scheme val="minor"/>
    </font>
    <font>
      <sz val="11"/>
      <color theme="1" tint="0.499984740745262"/>
      <name val="Aptos Narrow"/>
      <family val="2"/>
      <scheme val="minor"/>
    </font>
    <font>
      <vertAlign val="superscript"/>
      <sz val="11"/>
      <color theme="1"/>
      <name val="Aptos Narrow"/>
      <family val="2"/>
      <scheme val="minor"/>
    </font>
    <font>
      <vertAlign val="superscript"/>
      <sz val="11"/>
      <color theme="1"/>
      <name val="Calibri (Body)"/>
    </font>
    <font>
      <sz val="10"/>
      <color theme="1"/>
      <name val="Aptos Narrow"/>
      <family val="2"/>
      <scheme val="minor"/>
    </font>
    <font>
      <b/>
      <vertAlign val="superscript"/>
      <sz val="11"/>
      <color theme="1"/>
      <name val="Aptos Narrow"/>
      <family val="2"/>
      <scheme val="minor"/>
    </font>
    <font>
      <b/>
      <sz val="11"/>
      <name val="Aptos Narrow"/>
      <family val="2"/>
      <scheme val="minor"/>
    </font>
    <font>
      <sz val="10"/>
      <name val="Aptos Narrow"/>
      <family val="2"/>
      <scheme val="minor"/>
    </font>
    <font>
      <vertAlign val="superscript"/>
      <sz val="10"/>
      <color theme="1"/>
      <name val="Aptos Narrow"/>
      <family val="2"/>
      <scheme val="minor"/>
    </font>
    <font>
      <u/>
      <sz val="11"/>
      <color theme="10"/>
      <name val="Aptos Narrow"/>
      <family val="2"/>
      <scheme val="minor"/>
    </font>
    <font>
      <u/>
      <sz val="10"/>
      <color theme="10"/>
      <name val="Aptos Narrow"/>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24994659260841701"/>
        <bgColor indexed="64"/>
      </patternFill>
    </fill>
  </fills>
  <borders count="52">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auto="1"/>
      </right>
      <top/>
      <bottom style="thin">
        <color theme="1" tint="0.499984740745262"/>
      </bottom>
      <diagonal/>
    </border>
    <border>
      <left style="medium">
        <color auto="1"/>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auto="1"/>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auto="1"/>
      </left>
      <right style="thin">
        <color theme="1" tint="0.499984740745262"/>
      </right>
      <top style="thin">
        <color theme="1" tint="0.499984740745262"/>
      </top>
      <bottom/>
      <diagonal/>
    </border>
    <border>
      <left style="thin">
        <color theme="1" tint="0.499984740745262"/>
      </left>
      <right style="medium">
        <color auto="1"/>
      </right>
      <top style="thin">
        <color theme="1" tint="0.499984740745262"/>
      </top>
      <bottom/>
      <diagonal/>
    </border>
    <border>
      <left style="medium">
        <color auto="1"/>
      </left>
      <right style="thin">
        <color theme="1" tint="0.499984740745262"/>
      </right>
      <top style="thin">
        <color theme="1" tint="0.499984740745262"/>
      </top>
      <bottom style="medium">
        <color auto="1"/>
      </bottom>
      <diagonal/>
    </border>
    <border>
      <left style="thin">
        <color theme="1" tint="0.499984740745262"/>
      </left>
      <right style="thin">
        <color theme="1" tint="0.499984740745262"/>
      </right>
      <top style="thin">
        <color theme="1" tint="0.499984740745262"/>
      </top>
      <bottom style="medium">
        <color auto="1"/>
      </bottom>
      <diagonal/>
    </border>
    <border>
      <left style="thin">
        <color theme="1" tint="0.499984740745262"/>
      </left>
      <right style="medium">
        <color auto="1"/>
      </right>
      <top style="thin">
        <color theme="1" tint="0.499984740745262"/>
      </top>
      <bottom style="medium">
        <color auto="1"/>
      </bottom>
      <diagonal/>
    </border>
    <border>
      <left style="medium">
        <color auto="1"/>
      </left>
      <right style="thin">
        <color theme="1" tint="0.499984740745262"/>
      </right>
      <top style="medium">
        <color auto="1"/>
      </top>
      <bottom style="medium">
        <color auto="1"/>
      </bottom>
      <diagonal/>
    </border>
    <border>
      <left style="thin">
        <color theme="1" tint="0.499984740745262"/>
      </left>
      <right style="thin">
        <color theme="1" tint="0.499984740745262"/>
      </right>
      <top style="medium">
        <color auto="1"/>
      </top>
      <bottom style="medium">
        <color auto="1"/>
      </bottom>
      <diagonal/>
    </border>
    <border>
      <left style="thin">
        <color theme="1" tint="0.499984740745262"/>
      </left>
      <right style="medium">
        <color auto="1"/>
      </right>
      <top style="medium">
        <color auto="1"/>
      </top>
      <bottom style="medium">
        <color auto="1"/>
      </bottom>
      <diagonal/>
    </border>
    <border>
      <left style="thin">
        <color theme="1" tint="0.499984740745262"/>
      </left>
      <right/>
      <top style="medium">
        <color auto="1"/>
      </top>
      <bottom style="medium">
        <color auto="1"/>
      </bottom>
      <diagonal/>
    </border>
    <border>
      <left style="thin">
        <color auto="1"/>
      </left>
      <right style="thin">
        <color theme="1" tint="0.499984740745262"/>
      </right>
      <top style="medium">
        <color auto="1"/>
      </top>
      <bottom style="medium">
        <color auto="1"/>
      </bottom>
      <diagonal/>
    </border>
    <border>
      <left style="thin">
        <color theme="1" tint="0.499984740745262"/>
      </left>
      <right style="thin">
        <color auto="1"/>
      </right>
      <top style="medium">
        <color auto="1"/>
      </top>
      <bottom style="medium">
        <color auto="1"/>
      </bottom>
      <diagonal/>
    </border>
    <border>
      <left/>
      <right style="thin">
        <color theme="1" tint="0.499984740745262"/>
      </right>
      <top style="medium">
        <color auto="1"/>
      </top>
      <bottom style="medium">
        <color auto="1"/>
      </bottom>
      <diagonal/>
    </border>
    <border>
      <left style="thin">
        <color theme="1" tint="0.499984740745262"/>
      </left>
      <right/>
      <top style="medium">
        <color auto="1"/>
      </top>
      <bottom style="thin">
        <color theme="1" tint="0.499984740745262"/>
      </bottom>
      <diagonal/>
    </border>
    <border>
      <left/>
      <right/>
      <top style="medium">
        <color auto="1"/>
      </top>
      <bottom style="thin">
        <color theme="1" tint="0.499984740745262"/>
      </bottom>
      <diagonal/>
    </border>
    <border>
      <left/>
      <right style="medium">
        <color auto="1"/>
      </right>
      <top style="medium">
        <color auto="1"/>
      </top>
      <bottom style="thin">
        <color theme="1" tint="0.499984740745262"/>
      </bottom>
      <diagonal/>
    </border>
    <border>
      <left/>
      <right/>
      <top style="thin">
        <color theme="1" tint="0.499984740745262"/>
      </top>
      <bottom style="thin">
        <color theme="1" tint="0.499984740745262"/>
      </bottom>
      <diagonal/>
    </border>
    <border>
      <left/>
      <right style="medium">
        <color auto="1"/>
      </right>
      <top style="thin">
        <color theme="1" tint="0.499984740745262"/>
      </top>
      <bottom style="thin">
        <color theme="1" tint="0.499984740745262"/>
      </bottom>
      <diagonal/>
    </border>
    <border>
      <left style="thin">
        <color theme="1" tint="0.499984740745262"/>
      </left>
      <right/>
      <top style="thin">
        <color theme="1" tint="0.499984740745262"/>
      </top>
      <bottom style="medium">
        <color auto="1"/>
      </bottom>
      <diagonal/>
    </border>
    <border>
      <left/>
      <right/>
      <top style="thin">
        <color theme="1" tint="0.499984740745262"/>
      </top>
      <bottom style="medium">
        <color auto="1"/>
      </bottom>
      <diagonal/>
    </border>
    <border>
      <left/>
      <right style="medium">
        <color auto="1"/>
      </right>
      <top style="thin">
        <color theme="1" tint="0.499984740745262"/>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theme="1" tint="0.499984740745262"/>
      </bottom>
      <diagonal/>
    </border>
    <border>
      <left style="thin">
        <color auto="1"/>
      </left>
      <right/>
      <top style="medium">
        <color auto="1"/>
      </top>
      <bottom style="thin">
        <color theme="1" tint="0.499984740745262"/>
      </bottom>
      <diagonal/>
    </border>
    <border>
      <left style="medium">
        <color auto="1"/>
      </left>
      <right style="thin">
        <color auto="1"/>
      </right>
      <top style="thin">
        <color theme="1" tint="0.499984740745262"/>
      </top>
      <bottom style="thin">
        <color theme="1" tint="0.499984740745262"/>
      </bottom>
      <diagonal/>
    </border>
    <border>
      <left style="medium">
        <color auto="1"/>
      </left>
      <right style="thin">
        <color auto="1"/>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medium">
        <color auto="1"/>
      </right>
      <top style="thin">
        <color theme="1" tint="0.499984740745262"/>
      </top>
      <bottom/>
      <diagonal/>
    </border>
    <border>
      <left style="medium">
        <color auto="1"/>
      </left>
      <right style="thin">
        <color auto="1"/>
      </right>
      <top style="thin">
        <color theme="1" tint="0.499984740745262"/>
      </top>
      <bottom style="medium">
        <color auto="1"/>
      </bottom>
      <diagonal/>
    </border>
    <border>
      <left/>
      <right style="thin">
        <color theme="1" tint="0.499984740745262"/>
      </right>
      <top style="thin">
        <color theme="1" tint="0.499984740745262"/>
      </top>
      <bottom style="medium">
        <color auto="1"/>
      </bottom>
      <diagonal/>
    </border>
    <border>
      <left style="medium">
        <color auto="1"/>
      </left>
      <right/>
      <top style="medium">
        <color auto="1"/>
      </top>
      <bottom style="thin">
        <color theme="1" tint="0.499984740745262"/>
      </bottom>
      <diagonal/>
    </border>
    <border>
      <left style="medium">
        <color auto="1"/>
      </left>
      <right/>
      <top style="thin">
        <color theme="1" tint="0.499984740745262"/>
      </top>
      <bottom style="thin">
        <color theme="1" tint="0.499984740745262"/>
      </bottom>
      <diagonal/>
    </border>
    <border>
      <left/>
      <right/>
      <top/>
      <bottom style="thin">
        <color theme="1" tint="0.499984740745262"/>
      </bottom>
      <diagonal/>
    </border>
    <border>
      <left/>
      <right style="medium">
        <color auto="1"/>
      </right>
      <top/>
      <bottom style="thin">
        <color theme="1" tint="0.499984740745262"/>
      </bottom>
      <diagonal/>
    </border>
    <border>
      <left style="medium">
        <color auto="1"/>
      </left>
      <right/>
      <top style="thin">
        <color theme="1" tint="0.499984740745262"/>
      </top>
      <bottom style="medium">
        <color auto="1"/>
      </bottom>
      <diagonal/>
    </border>
  </borders>
  <cellStyleXfs count="2">
    <xf numFmtId="0" fontId="0" fillId="0" borderId="0"/>
    <xf numFmtId="0" fontId="11" fillId="0" borderId="0" applyNumberFormat="0" applyFill="0" applyBorder="0" applyAlignment="0" applyProtection="0"/>
  </cellStyleXfs>
  <cellXfs count="153">
    <xf numFmtId="0" fontId="0" fillId="0" borderId="0" xfId="0"/>
    <xf numFmtId="0" fontId="1" fillId="2" borderId="1"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0" fillId="3" borderId="5" xfId="0" applyFill="1" applyBorder="1" applyAlignment="1">
      <alignment horizontal="center"/>
    </xf>
    <xf numFmtId="0" fontId="0" fillId="0" borderId="6" xfId="0"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0" borderId="9" xfId="0"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2" fillId="2" borderId="2" xfId="0" applyFont="1" applyFill="1" applyBorder="1" applyAlignment="1">
      <alignment horizontal="left" wrapText="1"/>
    </xf>
    <xf numFmtId="0" fontId="0" fillId="3" borderId="5" xfId="0" applyFill="1" applyBorder="1"/>
    <xf numFmtId="0" fontId="0" fillId="0" borderId="6" xfId="0" applyBorder="1"/>
    <xf numFmtId="164" fontId="3" fillId="3" borderId="9" xfId="0" applyNumberFormat="1" applyFont="1" applyFill="1" applyBorder="1" applyAlignment="1">
      <alignment horizontal="center"/>
    </xf>
    <xf numFmtId="164" fontId="3" fillId="0" borderId="9" xfId="0" applyNumberFormat="1" applyFont="1" applyBorder="1" applyAlignment="1">
      <alignment horizontal="center"/>
    </xf>
    <xf numFmtId="165" fontId="0" fillId="3" borderId="6" xfId="0" applyNumberFormat="1" applyFill="1" applyBorder="1" applyAlignment="1">
      <alignment horizontal="center"/>
    </xf>
    <xf numFmtId="165" fontId="0" fillId="0" borderId="6" xfId="0" applyNumberFormat="1" applyBorder="1" applyAlignment="1">
      <alignment horizontal="center"/>
    </xf>
    <xf numFmtId="165" fontId="0" fillId="3" borderId="7" xfId="0" applyNumberFormat="1" applyFill="1" applyBorder="1" applyAlignment="1">
      <alignment horizontal="center"/>
    </xf>
    <xf numFmtId="0" fontId="0" fillId="3" borderId="8" xfId="0" applyFill="1" applyBorder="1"/>
    <xf numFmtId="0" fontId="0" fillId="0" borderId="9" xfId="0" applyBorder="1"/>
    <xf numFmtId="165" fontId="0" fillId="3" borderId="9" xfId="0" applyNumberFormat="1" applyFill="1" applyBorder="1" applyAlignment="1">
      <alignment horizontal="center"/>
    </xf>
    <xf numFmtId="165" fontId="0" fillId="0" borderId="9" xfId="0" applyNumberFormat="1" applyBorder="1" applyAlignment="1">
      <alignment horizontal="center"/>
    </xf>
    <xf numFmtId="165" fontId="0" fillId="3" borderId="10" xfId="0" applyNumberFormat="1" applyFill="1" applyBorder="1" applyAlignment="1">
      <alignment horizontal="center"/>
    </xf>
    <xf numFmtId="1" fontId="0" fillId="0" borderId="9" xfId="0" applyNumberFormat="1" applyBorder="1" applyAlignment="1">
      <alignment horizontal="center"/>
    </xf>
    <xf numFmtId="1" fontId="0" fillId="3" borderId="10" xfId="0" applyNumberFormat="1" applyFill="1" applyBorder="1" applyAlignment="1">
      <alignment horizontal="center"/>
    </xf>
    <xf numFmtId="1" fontId="0" fillId="3" borderId="9" xfId="0" applyNumberFormat="1" applyFill="1" applyBorder="1" applyAlignment="1">
      <alignment horizontal="center"/>
    </xf>
    <xf numFmtId="1" fontId="3" fillId="3" borderId="10" xfId="0" applyNumberFormat="1" applyFont="1" applyFill="1" applyBorder="1" applyAlignment="1">
      <alignment horizontal="center"/>
    </xf>
    <xf numFmtId="0" fontId="0" fillId="3" borderId="14" xfId="0" applyFill="1" applyBorder="1"/>
    <xf numFmtId="0" fontId="0" fillId="0" borderId="11" xfId="0" applyBorder="1"/>
    <xf numFmtId="165" fontId="0" fillId="3" borderId="11" xfId="0" applyNumberFormat="1" applyFill="1" applyBorder="1" applyAlignment="1">
      <alignment horizontal="center"/>
    </xf>
    <xf numFmtId="1" fontId="0" fillId="0" borderId="11" xfId="0" applyNumberFormat="1" applyBorder="1" applyAlignment="1">
      <alignment horizontal="center"/>
    </xf>
    <xf numFmtId="1" fontId="0" fillId="3" borderId="11" xfId="0" applyNumberFormat="1" applyFill="1" applyBorder="1" applyAlignment="1">
      <alignment horizontal="center"/>
    </xf>
    <xf numFmtId="1" fontId="3" fillId="3" borderId="11" xfId="0" applyNumberFormat="1" applyFont="1" applyFill="1" applyBorder="1" applyAlignment="1">
      <alignment horizontal="center"/>
    </xf>
    <xf numFmtId="1" fontId="3" fillId="0" borderId="11" xfId="0" applyNumberFormat="1" applyFont="1" applyBorder="1" applyAlignment="1">
      <alignment horizontal="center"/>
    </xf>
    <xf numFmtId="1" fontId="3" fillId="3" borderId="15" xfId="0" applyNumberFormat="1" applyFont="1" applyFill="1" applyBorder="1" applyAlignment="1">
      <alignment horizontal="center"/>
    </xf>
    <xf numFmtId="0" fontId="0" fillId="3" borderId="16" xfId="0" applyFill="1" applyBorder="1"/>
    <xf numFmtId="0" fontId="0" fillId="0" borderId="17" xfId="0" applyBorder="1"/>
    <xf numFmtId="165" fontId="0" fillId="3" borderId="17" xfId="0" applyNumberFormat="1" applyFill="1" applyBorder="1" applyAlignment="1">
      <alignment horizontal="center"/>
    </xf>
    <xf numFmtId="166" fontId="0" fillId="0" borderId="17" xfId="0" applyNumberFormat="1" applyBorder="1" applyAlignment="1">
      <alignment horizontal="center"/>
    </xf>
    <xf numFmtId="1" fontId="0" fillId="3" borderId="17" xfId="0" applyNumberFormat="1" applyFill="1" applyBorder="1" applyAlignment="1">
      <alignment horizontal="center"/>
    </xf>
    <xf numFmtId="1" fontId="0" fillId="0" borderId="17" xfId="0" applyNumberFormat="1" applyBorder="1" applyAlignment="1">
      <alignment horizontal="center"/>
    </xf>
    <xf numFmtId="1" fontId="3" fillId="0" borderId="17" xfId="0" applyNumberFormat="1" applyFont="1" applyBorder="1" applyAlignment="1">
      <alignment horizontal="center"/>
    </xf>
    <xf numFmtId="1" fontId="3" fillId="3" borderId="17" xfId="0" applyNumberFormat="1" applyFont="1" applyFill="1" applyBorder="1" applyAlignment="1">
      <alignment horizontal="center"/>
    </xf>
    <xf numFmtId="1" fontId="3" fillId="3" borderId="18" xfId="0" applyNumberFormat="1" applyFont="1" applyFill="1" applyBorder="1" applyAlignment="1">
      <alignment horizontal="center"/>
    </xf>
    <xf numFmtId="0" fontId="2" fillId="4" borderId="19" xfId="0" applyFont="1" applyFill="1" applyBorder="1"/>
    <xf numFmtId="0" fontId="0" fillId="4" borderId="20" xfId="0" applyFill="1" applyBorder="1"/>
    <xf numFmtId="0" fontId="0" fillId="4" borderId="21" xfId="0" applyFill="1" applyBorder="1"/>
    <xf numFmtId="0" fontId="6" fillId="0" borderId="5" xfId="0" applyFont="1" applyBorder="1" applyAlignment="1">
      <alignment wrapText="1"/>
    </xf>
    <xf numFmtId="0" fontId="6" fillId="0" borderId="6" xfId="0" applyFont="1" applyBorder="1" applyAlignment="1">
      <alignment wrapText="1"/>
    </xf>
    <xf numFmtId="0" fontId="6" fillId="0" borderId="7" xfId="0" applyFont="1" applyBorder="1" applyAlignment="1">
      <alignment wrapText="1"/>
    </xf>
    <xf numFmtId="0" fontId="6" fillId="0" borderId="14" xfId="0" applyFont="1" applyBorder="1" applyAlignment="1">
      <alignment wrapText="1"/>
    </xf>
    <xf numFmtId="0" fontId="6" fillId="0" borderId="11" xfId="0" applyFont="1" applyBorder="1" applyAlignment="1">
      <alignment wrapText="1"/>
    </xf>
    <xf numFmtId="0" fontId="6" fillId="0" borderId="15" xfId="0" applyFont="1" applyBorder="1" applyAlignment="1">
      <alignment wrapText="1"/>
    </xf>
    <xf numFmtId="0" fontId="2" fillId="2" borderId="19" xfId="0" applyFont="1" applyFill="1" applyBorder="1"/>
    <xf numFmtId="0" fontId="0" fillId="0" borderId="20" xfId="0" applyBorder="1"/>
    <xf numFmtId="0" fontId="0" fillId="0" borderId="22" xfId="0" applyBorder="1"/>
    <xf numFmtId="0" fontId="2" fillId="2" borderId="23" xfId="0" applyFont="1" applyFill="1" applyBorder="1" applyAlignment="1">
      <alignment horizontal="center"/>
    </xf>
    <xf numFmtId="0" fontId="2" fillId="2" borderId="24" xfId="0" applyFont="1" applyFill="1" applyBorder="1" applyAlignment="1">
      <alignment horizontal="center"/>
    </xf>
    <xf numFmtId="0" fontId="2" fillId="2" borderId="25" xfId="0" applyFont="1" applyFill="1" applyBorder="1"/>
    <xf numFmtId="0" fontId="0" fillId="0" borderId="21" xfId="0" applyBorder="1"/>
    <xf numFmtId="0" fontId="0" fillId="3" borderId="6" xfId="0" applyFill="1" applyBorder="1"/>
    <xf numFmtId="0" fontId="0" fillId="3" borderId="0" xfId="0" applyFill="1"/>
    <xf numFmtId="0" fontId="2" fillId="3" borderId="6" xfId="0" applyFont="1" applyFill="1" applyBorder="1" applyAlignment="1">
      <alignment horizontal="right"/>
    </xf>
    <xf numFmtId="167" fontId="0" fillId="3" borderId="6" xfId="0" applyNumberFormat="1" applyFill="1" applyBorder="1"/>
    <xf numFmtId="0" fontId="0" fillId="3" borderId="26" xfId="0" applyFill="1" applyBorder="1"/>
    <xf numFmtId="0" fontId="0" fillId="3" borderId="27" xfId="0" applyFill="1" applyBorder="1"/>
    <xf numFmtId="0" fontId="0" fillId="3" borderId="28" xfId="0" applyFill="1" applyBorder="1"/>
    <xf numFmtId="0" fontId="0" fillId="3" borderId="9" xfId="0" applyFill="1" applyBorder="1" applyAlignment="1">
      <alignment horizontal="right"/>
    </xf>
    <xf numFmtId="0" fontId="0" fillId="0" borderId="9" xfId="0" applyBorder="1" applyAlignment="1">
      <alignment horizontal="left"/>
    </xf>
    <xf numFmtId="0" fontId="2" fillId="3" borderId="9" xfId="0" applyFont="1" applyFill="1" applyBorder="1" applyAlignment="1">
      <alignment horizontal="right"/>
    </xf>
    <xf numFmtId="2" fontId="0" fillId="0" borderId="9" xfId="0" applyNumberFormat="1" applyBorder="1"/>
    <xf numFmtId="0" fontId="0" fillId="3" borderId="12" xfId="0" applyFill="1" applyBorder="1"/>
    <xf numFmtId="0" fontId="0" fillId="3" borderId="29" xfId="0" applyFill="1" applyBorder="1"/>
    <xf numFmtId="0" fontId="0" fillId="3" borderId="30" xfId="0" applyFill="1" applyBorder="1"/>
    <xf numFmtId="0" fontId="0" fillId="3" borderId="9" xfId="0" applyFill="1" applyBorder="1"/>
    <xf numFmtId="0" fontId="0" fillId="3" borderId="11" xfId="0" applyFill="1" applyBorder="1"/>
    <xf numFmtId="0" fontId="2" fillId="3" borderId="11" xfId="0" applyFont="1" applyFill="1" applyBorder="1" applyAlignment="1">
      <alignment horizontal="right"/>
    </xf>
    <xf numFmtId="2" fontId="0" fillId="0" borderId="11" xfId="0" applyNumberFormat="1" applyBorder="1"/>
    <xf numFmtId="0" fontId="0" fillId="3" borderId="31" xfId="0" applyFill="1" applyBorder="1"/>
    <xf numFmtId="0" fontId="0" fillId="3" borderId="32" xfId="0" applyFill="1" applyBorder="1"/>
    <xf numFmtId="0" fontId="0" fillId="3" borderId="33" xfId="0" applyFill="1" applyBorder="1"/>
    <xf numFmtId="0" fontId="2" fillId="2" borderId="3" xfId="0" applyFont="1" applyFill="1" applyBorder="1"/>
    <xf numFmtId="0" fontId="0" fillId="0" borderId="3" xfId="0" applyBorder="1" applyAlignment="1">
      <alignment horizontal="center"/>
    </xf>
    <xf numFmtId="0" fontId="2" fillId="2" borderId="4" xfId="0" applyFont="1" applyFill="1" applyBorder="1"/>
    <xf numFmtId="167" fontId="0" fillId="2" borderId="5" xfId="0" applyNumberFormat="1" applyFill="1" applyBorder="1"/>
    <xf numFmtId="0" fontId="3" fillId="3" borderId="6" xfId="0" applyFont="1" applyFill="1" applyBorder="1" applyAlignment="1">
      <alignment horizontal="center"/>
    </xf>
    <xf numFmtId="0" fontId="3" fillId="3" borderId="6" xfId="0" applyFont="1" applyFill="1" applyBorder="1"/>
    <xf numFmtId="0" fontId="0" fillId="2" borderId="6" xfId="0" applyFill="1" applyBorder="1"/>
    <xf numFmtId="0" fontId="2" fillId="2" borderId="6" xfId="0" applyFont="1" applyFill="1" applyBorder="1" applyAlignment="1">
      <alignment horizontal="right"/>
    </xf>
    <xf numFmtId="0" fontId="2" fillId="3" borderId="6" xfId="0" applyFont="1" applyFill="1" applyBorder="1"/>
    <xf numFmtId="0" fontId="0" fillId="3" borderId="7" xfId="0" applyFill="1" applyBorder="1"/>
    <xf numFmtId="167" fontId="3" fillId="3" borderId="8" xfId="0" applyNumberFormat="1" applyFont="1" applyFill="1" applyBorder="1"/>
    <xf numFmtId="0" fontId="3" fillId="3" borderId="9" xfId="0" applyFont="1" applyFill="1" applyBorder="1" applyAlignment="1">
      <alignment horizontal="center"/>
    </xf>
    <xf numFmtId="0" fontId="0" fillId="2" borderId="9" xfId="0" applyFill="1" applyBorder="1"/>
    <xf numFmtId="0" fontId="3" fillId="3" borderId="9" xfId="0" applyFont="1" applyFill="1" applyBorder="1"/>
    <xf numFmtId="0" fontId="2" fillId="2" borderId="9" xfId="0" applyFont="1" applyFill="1" applyBorder="1" applyAlignment="1">
      <alignment horizontal="right"/>
    </xf>
    <xf numFmtId="0" fontId="2" fillId="3" borderId="9" xfId="0" applyFont="1" applyFill="1" applyBorder="1"/>
    <xf numFmtId="0" fontId="0" fillId="3" borderId="10" xfId="0" applyFill="1" applyBorder="1"/>
    <xf numFmtId="167" fontId="3" fillId="3" borderId="14" xfId="0" applyNumberFormat="1" applyFont="1" applyFill="1" applyBorder="1"/>
    <xf numFmtId="0" fontId="3" fillId="3" borderId="11" xfId="0" applyFont="1" applyFill="1" applyBorder="1" applyAlignment="1">
      <alignment horizontal="center"/>
    </xf>
    <xf numFmtId="0" fontId="3" fillId="3" borderId="11" xfId="0" applyFont="1" applyFill="1" applyBorder="1"/>
    <xf numFmtId="0" fontId="0" fillId="2" borderId="11" xfId="0" applyFill="1" applyBorder="1"/>
    <xf numFmtId="0" fontId="2" fillId="2" borderId="11" xfId="0" applyFont="1" applyFill="1" applyBorder="1" applyAlignment="1">
      <alignment horizontal="right"/>
    </xf>
    <xf numFmtId="0" fontId="2" fillId="3" borderId="11" xfId="0" applyFont="1" applyFill="1" applyBorder="1"/>
    <xf numFmtId="0" fontId="0" fillId="3" borderId="15" xfId="0" applyFill="1" applyBorder="1"/>
    <xf numFmtId="0" fontId="8" fillId="2" borderId="1" xfId="0" applyFont="1" applyFill="1" applyBorder="1" applyAlignment="1">
      <alignment vertical="top"/>
    </xf>
    <xf numFmtId="0" fontId="9" fillId="0" borderId="34" xfId="0" applyFont="1" applyBorder="1" applyAlignment="1">
      <alignment horizontal="left" wrapText="1"/>
    </xf>
    <xf numFmtId="0" fontId="9" fillId="0" borderId="35" xfId="0" applyFont="1" applyBorder="1" applyAlignment="1">
      <alignment wrapText="1"/>
    </xf>
    <xf numFmtId="0" fontId="9" fillId="0" borderId="36" xfId="0" applyFont="1" applyBorder="1" applyAlignment="1">
      <alignment wrapText="1"/>
    </xf>
    <xf numFmtId="0" fontId="2" fillId="4" borderId="37" xfId="0" applyFont="1" applyFill="1" applyBorder="1"/>
    <xf numFmtId="0" fontId="6" fillId="0" borderId="38" xfId="0" applyFont="1" applyBorder="1"/>
    <xf numFmtId="0" fontId="6" fillId="0" borderId="27" xfId="0" applyFont="1" applyBorder="1" applyAlignment="1">
      <alignment horizontal="center"/>
    </xf>
    <xf numFmtId="0" fontId="6" fillId="0" borderId="27" xfId="0" applyFont="1" applyBorder="1"/>
    <xf numFmtId="0" fontId="6" fillId="0" borderId="28" xfId="0" applyFont="1" applyBorder="1"/>
    <xf numFmtId="0" fontId="2" fillId="4" borderId="39" xfId="0" applyFont="1" applyFill="1" applyBorder="1"/>
    <xf numFmtId="0" fontId="10" fillId="0" borderId="13" xfId="0" applyFont="1" applyBorder="1"/>
    <xf numFmtId="0" fontId="6" fillId="0" borderId="12" xfId="0" applyFont="1" applyBorder="1"/>
    <xf numFmtId="0" fontId="6" fillId="0" borderId="29" xfId="0" applyFont="1" applyBorder="1"/>
    <xf numFmtId="0" fontId="6" fillId="0" borderId="30" xfId="0" applyFont="1" applyBorder="1"/>
    <xf numFmtId="0" fontId="0" fillId="4" borderId="39" xfId="0" applyFill="1" applyBorder="1"/>
    <xf numFmtId="0" fontId="0" fillId="4" borderId="40" xfId="0" applyFill="1" applyBorder="1"/>
    <xf numFmtId="0" fontId="10" fillId="0" borderId="41" xfId="0" applyFont="1" applyBorder="1"/>
    <xf numFmtId="0" fontId="6" fillId="0" borderId="42" xfId="0" applyFont="1" applyBorder="1"/>
    <xf numFmtId="0" fontId="6" fillId="0" borderId="43" xfId="0" applyFont="1" applyBorder="1"/>
    <xf numFmtId="0" fontId="6" fillId="0" borderId="44" xfId="0" applyFont="1" applyBorder="1"/>
    <xf numFmtId="0" fontId="2" fillId="4" borderId="45" xfId="0" applyFont="1" applyFill="1" applyBorder="1"/>
    <xf numFmtId="0" fontId="6" fillId="0" borderId="46" xfId="0" applyFont="1" applyBorder="1"/>
    <xf numFmtId="0" fontId="12" fillId="0" borderId="31" xfId="1" applyFont="1" applyBorder="1"/>
    <xf numFmtId="0" fontId="6" fillId="0" borderId="32" xfId="0" applyFont="1" applyBorder="1"/>
    <xf numFmtId="0" fontId="6" fillId="0" borderId="33" xfId="0" applyFont="1" applyBorder="1"/>
    <xf numFmtId="0" fontId="2" fillId="4" borderId="20" xfId="0" applyFont="1" applyFill="1" applyBorder="1"/>
    <xf numFmtId="0" fontId="2" fillId="4" borderId="21" xfId="0" applyFont="1" applyFill="1" applyBorder="1"/>
    <xf numFmtId="0" fontId="6" fillId="0" borderId="47" xfId="0" applyFont="1" applyBorder="1"/>
    <xf numFmtId="165" fontId="6" fillId="0" borderId="48" xfId="0" applyNumberFormat="1" applyFont="1" applyBorder="1" applyAlignment="1">
      <alignment horizontal="left"/>
    </xf>
    <xf numFmtId="0" fontId="6" fillId="0" borderId="49" xfId="0" applyFont="1" applyBorder="1"/>
    <xf numFmtId="0" fontId="6" fillId="0" borderId="50" xfId="0" applyFont="1" applyBorder="1"/>
    <xf numFmtId="0" fontId="6" fillId="0" borderId="48" xfId="0" applyFont="1" applyBorder="1"/>
    <xf numFmtId="0" fontId="6" fillId="0" borderId="51" xfId="0" applyFont="1" applyBorder="1"/>
    <xf numFmtId="0" fontId="0" fillId="2" borderId="34" xfId="0" applyFill="1" applyBorder="1"/>
    <xf numFmtId="0" fontId="0" fillId="2" borderId="35" xfId="0" applyFill="1" applyBorder="1"/>
    <xf numFmtId="0" fontId="11" fillId="2" borderId="35" xfId="1" applyFill="1" applyBorder="1"/>
    <xf numFmtId="0" fontId="11" fillId="2" borderId="35" xfId="1" applyFill="1" applyBorder="1" applyAlignment="1">
      <alignment horizontal="center"/>
    </xf>
    <xf numFmtId="0" fontId="0" fillId="2" borderId="36" xfId="0" applyFill="1" applyBorder="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haunctarpley.com/" TargetMode="External"/><Relationship Id="rId1" Type="http://schemas.openxmlformats.org/officeDocument/2006/relationships/hyperlink" Target="https://www.mreclipse.com/SEphoto/SEphot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DBAC3-F5B9-E649-84CC-7D6F2A723B15}">
  <sheetPr>
    <pageSetUpPr fitToPage="1"/>
  </sheetPr>
  <dimension ref="A1:K53"/>
  <sheetViews>
    <sheetView tabSelected="1" view="pageLayout" zoomScale="140" zoomScaleNormal="154" zoomScalePageLayoutView="140" workbookViewId="0">
      <selection activeCell="A53" sqref="A53"/>
    </sheetView>
  </sheetViews>
  <sheetFormatPr baseColWidth="10" defaultColWidth="7.1640625" defaultRowHeight="15" x14ac:dyDescent="0.2"/>
  <cols>
    <col min="1" max="1" width="15" customWidth="1"/>
    <col min="2" max="2" width="3.83203125" customWidth="1"/>
    <col min="3" max="11" width="8.33203125" customWidth="1"/>
  </cols>
  <sheetData>
    <row r="1" spans="1:11" ht="18" customHeight="1" thickBot="1" x14ac:dyDescent="0.25">
      <c r="A1" s="1" t="s">
        <v>0</v>
      </c>
      <c r="B1" s="1"/>
      <c r="C1" s="1"/>
      <c r="D1" s="1"/>
      <c r="E1" s="1"/>
      <c r="F1" s="1"/>
      <c r="G1" s="1"/>
      <c r="H1" s="1"/>
      <c r="I1" s="1"/>
      <c r="J1" s="1"/>
      <c r="K1" s="1"/>
    </row>
    <row r="2" spans="1:11" ht="16" thickBot="1" x14ac:dyDescent="0.25">
      <c r="A2" s="2" t="s">
        <v>1</v>
      </c>
      <c r="B2" s="3"/>
      <c r="C2" s="4" t="s">
        <v>2</v>
      </c>
      <c r="D2" s="4"/>
      <c r="E2" s="4"/>
      <c r="F2" s="4"/>
      <c r="G2" s="4"/>
      <c r="H2" s="4"/>
      <c r="I2" s="4"/>
      <c r="J2" s="4"/>
      <c r="K2" s="5"/>
    </row>
    <row r="3" spans="1:11" x14ac:dyDescent="0.2">
      <c r="A3" s="6">
        <v>25</v>
      </c>
      <c r="B3" s="7"/>
      <c r="C3" s="8">
        <v>1.4</v>
      </c>
      <c r="D3" s="7">
        <v>2</v>
      </c>
      <c r="E3" s="8">
        <v>2.8</v>
      </c>
      <c r="F3" s="7">
        <v>4</v>
      </c>
      <c r="G3" s="8">
        <v>5.6</v>
      </c>
      <c r="H3" s="7">
        <v>8</v>
      </c>
      <c r="I3" s="8">
        <v>11</v>
      </c>
      <c r="J3" s="7">
        <v>16</v>
      </c>
      <c r="K3" s="9">
        <v>22</v>
      </c>
    </row>
    <row r="4" spans="1:11" x14ac:dyDescent="0.2">
      <c r="A4" s="10">
        <v>50</v>
      </c>
      <c r="B4" s="11"/>
      <c r="C4" s="12">
        <v>2</v>
      </c>
      <c r="D4" s="11">
        <v>2.8</v>
      </c>
      <c r="E4" s="12">
        <v>4</v>
      </c>
      <c r="F4" s="11">
        <v>5.6</v>
      </c>
      <c r="G4" s="12">
        <v>8</v>
      </c>
      <c r="H4" s="11">
        <v>11</v>
      </c>
      <c r="I4" s="12">
        <v>16</v>
      </c>
      <c r="J4" s="11">
        <v>22</v>
      </c>
      <c r="K4" s="13">
        <v>32</v>
      </c>
    </row>
    <row r="5" spans="1:11" x14ac:dyDescent="0.2">
      <c r="A5" s="10">
        <v>100</v>
      </c>
      <c r="B5" s="11"/>
      <c r="C5" s="12">
        <v>2.8</v>
      </c>
      <c r="D5" s="11">
        <v>4</v>
      </c>
      <c r="E5" s="14">
        <v>5.6</v>
      </c>
      <c r="F5" s="15">
        <v>8</v>
      </c>
      <c r="G5" s="12">
        <v>11</v>
      </c>
      <c r="H5" s="11">
        <v>16</v>
      </c>
      <c r="I5" s="12">
        <v>22</v>
      </c>
      <c r="J5" s="11">
        <v>32</v>
      </c>
      <c r="K5" s="13">
        <v>44</v>
      </c>
    </row>
    <row r="6" spans="1:11" x14ac:dyDescent="0.2">
      <c r="A6" s="10">
        <v>200</v>
      </c>
      <c r="B6" s="11"/>
      <c r="C6" s="12">
        <v>4</v>
      </c>
      <c r="D6" s="16">
        <v>5.6</v>
      </c>
      <c r="E6" s="12">
        <v>8</v>
      </c>
      <c r="F6" s="11">
        <v>11</v>
      </c>
      <c r="G6" s="17">
        <v>16</v>
      </c>
      <c r="H6" s="11">
        <v>22</v>
      </c>
      <c r="I6" s="12">
        <v>32</v>
      </c>
      <c r="J6" s="11">
        <v>44</v>
      </c>
      <c r="K6" s="13">
        <v>64</v>
      </c>
    </row>
    <row r="7" spans="1:11" x14ac:dyDescent="0.2">
      <c r="A7" s="10">
        <v>400</v>
      </c>
      <c r="B7" s="11"/>
      <c r="C7" s="12">
        <v>5.6</v>
      </c>
      <c r="D7" s="16">
        <v>8</v>
      </c>
      <c r="E7" s="12">
        <v>11</v>
      </c>
      <c r="F7" s="11">
        <v>16</v>
      </c>
      <c r="G7" s="17">
        <v>22</v>
      </c>
      <c r="H7" s="11">
        <v>32</v>
      </c>
      <c r="I7" s="12">
        <v>44</v>
      </c>
      <c r="J7" s="11">
        <v>64</v>
      </c>
      <c r="K7" s="13">
        <v>88</v>
      </c>
    </row>
    <row r="8" spans="1:11" x14ac:dyDescent="0.2">
      <c r="A8" s="10">
        <v>800</v>
      </c>
      <c r="B8" s="11"/>
      <c r="C8" s="12">
        <v>8</v>
      </c>
      <c r="D8" s="11">
        <v>11</v>
      </c>
      <c r="E8" s="8">
        <v>16</v>
      </c>
      <c r="F8" s="7">
        <v>22</v>
      </c>
      <c r="G8" s="12">
        <v>32</v>
      </c>
      <c r="H8" s="11">
        <v>44</v>
      </c>
      <c r="I8" s="12">
        <v>64</v>
      </c>
      <c r="J8" s="11">
        <v>88</v>
      </c>
      <c r="K8" s="13">
        <v>128</v>
      </c>
    </row>
    <row r="9" spans="1:11" ht="16" thickBot="1" x14ac:dyDescent="0.25">
      <c r="A9" s="18">
        <v>1600</v>
      </c>
      <c r="B9" s="15"/>
      <c r="C9" s="14">
        <v>11</v>
      </c>
      <c r="D9" s="15">
        <v>16</v>
      </c>
      <c r="E9" s="14">
        <v>22</v>
      </c>
      <c r="F9" s="15">
        <v>32</v>
      </c>
      <c r="G9" s="14">
        <v>44</v>
      </c>
      <c r="H9" s="15">
        <v>64</v>
      </c>
      <c r="I9" s="14">
        <v>88</v>
      </c>
      <c r="J9" s="15">
        <v>128</v>
      </c>
      <c r="K9" s="19">
        <v>176</v>
      </c>
    </row>
    <row r="10" spans="1:11" ht="16.5" customHeight="1" thickBot="1" x14ac:dyDescent="0.25">
      <c r="A10" s="20" t="s">
        <v>3</v>
      </c>
      <c r="B10" s="3" t="s">
        <v>4</v>
      </c>
      <c r="C10" s="4" t="s">
        <v>5</v>
      </c>
      <c r="D10" s="4"/>
      <c r="E10" s="4"/>
      <c r="F10" s="4"/>
      <c r="G10" s="4"/>
      <c r="H10" s="4"/>
      <c r="I10" s="4"/>
      <c r="J10" s="4"/>
      <c r="K10" s="5"/>
    </row>
    <row r="11" spans="1:11" x14ac:dyDescent="0.2">
      <c r="A11" s="21" t="s">
        <v>6</v>
      </c>
      <c r="B11" s="22">
        <v>11</v>
      </c>
      <c r="C11" s="23">
        <v>3.1250000000000001E-5</v>
      </c>
      <c r="D11" s="24">
        <v>6.2500000000000001E-5</v>
      </c>
      <c r="E11" s="25">
        <v>1.25E-4</v>
      </c>
      <c r="F11" s="26">
        <v>2.5000000000000001E-4</v>
      </c>
      <c r="G11" s="25">
        <v>5.0000000000000001E-4</v>
      </c>
      <c r="H11" s="26">
        <v>1E-3</v>
      </c>
      <c r="I11" s="25">
        <v>2E-3</v>
      </c>
      <c r="J11" s="26">
        <v>4.0000000000000001E-3</v>
      </c>
      <c r="K11" s="27">
        <v>8.0000000000000002E-3</v>
      </c>
    </row>
    <row r="12" spans="1:11" x14ac:dyDescent="0.2">
      <c r="A12" s="28" t="s">
        <v>7</v>
      </c>
      <c r="B12" s="29">
        <v>8</v>
      </c>
      <c r="C12" s="30">
        <v>2.5000000000000001E-4</v>
      </c>
      <c r="D12" s="31">
        <v>5.0000000000000001E-4</v>
      </c>
      <c r="E12" s="30">
        <v>1E-3</v>
      </c>
      <c r="F12" s="31">
        <v>2E-3</v>
      </c>
      <c r="G12" s="30">
        <v>4.0000000000000001E-3</v>
      </c>
      <c r="H12" s="31">
        <v>8.0000000000000002E-3</v>
      </c>
      <c r="I12" s="30">
        <v>1.6666666666666666E-2</v>
      </c>
      <c r="J12" s="31">
        <v>3.3333333333333333E-2</v>
      </c>
      <c r="K12" s="32">
        <v>6.6666666666666666E-2</v>
      </c>
    </row>
    <row r="13" spans="1:11" x14ac:dyDescent="0.2">
      <c r="A13" s="28" t="s">
        <v>8</v>
      </c>
      <c r="B13" s="29">
        <v>7</v>
      </c>
      <c r="C13" s="30">
        <v>1E-3</v>
      </c>
      <c r="D13" s="31">
        <v>2E-3</v>
      </c>
      <c r="E13" s="30">
        <v>4.0000000000000001E-3</v>
      </c>
      <c r="F13" s="31">
        <v>8.0000000000000002E-3</v>
      </c>
      <c r="G13" s="30">
        <v>1.6666666666666666E-2</v>
      </c>
      <c r="H13" s="31">
        <v>3.3333333333333333E-2</v>
      </c>
      <c r="I13" s="30">
        <v>6.6666666666666666E-2</v>
      </c>
      <c r="J13" s="31">
        <v>0.125</v>
      </c>
      <c r="K13" s="32">
        <v>0.25</v>
      </c>
    </row>
    <row r="14" spans="1:11" ht="17" x14ac:dyDescent="0.2">
      <c r="A14" s="28" t="s">
        <v>9</v>
      </c>
      <c r="B14" s="29">
        <v>11</v>
      </c>
      <c r="C14" s="23">
        <v>3.1250000000000001E-5</v>
      </c>
      <c r="D14" s="24">
        <v>6.2500000000000001E-5</v>
      </c>
      <c r="E14" s="30">
        <v>1.25E-4</v>
      </c>
      <c r="F14" s="31">
        <v>2.5000000000000001E-4</v>
      </c>
      <c r="G14" s="30">
        <v>5.0000000000000001E-4</v>
      </c>
      <c r="H14" s="31">
        <v>1E-3</v>
      </c>
      <c r="I14" s="30">
        <v>2E-3</v>
      </c>
      <c r="J14" s="31">
        <v>4.0000000000000001E-3</v>
      </c>
      <c r="K14" s="32">
        <v>8.0000000000000002E-3</v>
      </c>
    </row>
    <row r="15" spans="1:11" x14ac:dyDescent="0.2">
      <c r="A15" s="28" t="s">
        <v>10</v>
      </c>
      <c r="B15" s="29">
        <v>10</v>
      </c>
      <c r="C15" s="23">
        <v>6.2500000000000001E-5</v>
      </c>
      <c r="D15" s="31">
        <v>1.25E-4</v>
      </c>
      <c r="E15" s="30">
        <v>2.5000000000000001E-4</v>
      </c>
      <c r="F15" s="31">
        <v>5.0000000000000001E-4</v>
      </c>
      <c r="G15" s="30">
        <v>1E-3</v>
      </c>
      <c r="H15" s="31">
        <v>2E-3</v>
      </c>
      <c r="I15" s="30">
        <v>4.0000000000000001E-3</v>
      </c>
      <c r="J15" s="31">
        <v>8.0000000000000002E-3</v>
      </c>
      <c r="K15" s="32">
        <v>1.6666666666666666E-2</v>
      </c>
    </row>
    <row r="16" spans="1:11" x14ac:dyDescent="0.2">
      <c r="A16" s="28" t="s">
        <v>11</v>
      </c>
      <c r="B16" s="29">
        <v>9</v>
      </c>
      <c r="C16" s="30">
        <v>1.25E-4</v>
      </c>
      <c r="D16" s="31">
        <v>2.5000000000000001E-4</v>
      </c>
      <c r="E16" s="30">
        <v>5.0000000000000001E-4</v>
      </c>
      <c r="F16" s="31">
        <v>1E-3</v>
      </c>
      <c r="G16" s="30">
        <v>2E-3</v>
      </c>
      <c r="H16" s="31">
        <v>4.0000000000000001E-3</v>
      </c>
      <c r="I16" s="30">
        <v>8.0000000000000002E-3</v>
      </c>
      <c r="J16" s="31">
        <v>1.6666666666666666E-2</v>
      </c>
      <c r="K16" s="32">
        <v>3.3333333333333333E-2</v>
      </c>
    </row>
    <row r="17" spans="1:11" x14ac:dyDescent="0.2">
      <c r="A17" s="28" t="s">
        <v>12</v>
      </c>
      <c r="B17" s="29">
        <v>7</v>
      </c>
      <c r="C17" s="30">
        <v>5.0000000000000001E-4</v>
      </c>
      <c r="D17" s="31">
        <v>1E-3</v>
      </c>
      <c r="E17" s="30">
        <v>2E-3</v>
      </c>
      <c r="F17" s="31">
        <v>4.0000000000000001E-3</v>
      </c>
      <c r="G17" s="30">
        <v>8.0000000000000002E-3</v>
      </c>
      <c r="H17" s="31">
        <v>1.6666666666666666E-2</v>
      </c>
      <c r="I17" s="30">
        <v>3.3333333333333333E-2</v>
      </c>
      <c r="J17" s="31">
        <v>6.6666666666666666E-2</v>
      </c>
      <c r="K17" s="32">
        <v>0.125</v>
      </c>
    </row>
    <row r="18" spans="1:11" ht="17" x14ac:dyDescent="0.2">
      <c r="A18" s="28" t="s">
        <v>13</v>
      </c>
      <c r="B18" s="29">
        <v>5</v>
      </c>
      <c r="C18" s="30">
        <v>2E-3</v>
      </c>
      <c r="D18" s="31">
        <v>4.0000000000000001E-3</v>
      </c>
      <c r="E18" s="30">
        <v>8.0000000000000002E-3</v>
      </c>
      <c r="F18" s="31">
        <v>1.6666666666666666E-2</v>
      </c>
      <c r="G18" s="30">
        <v>3.3333333333333333E-2</v>
      </c>
      <c r="H18" s="31">
        <v>6.6666666666666666E-2</v>
      </c>
      <c r="I18" s="30">
        <v>0.125</v>
      </c>
      <c r="J18" s="31">
        <v>0.25</v>
      </c>
      <c r="K18" s="32">
        <v>0.5</v>
      </c>
    </row>
    <row r="19" spans="1:11" x14ac:dyDescent="0.2">
      <c r="A19" s="28" t="s">
        <v>14</v>
      </c>
      <c r="B19" s="29">
        <v>3</v>
      </c>
      <c r="C19" s="30">
        <v>8.0000000000000002E-3</v>
      </c>
      <c r="D19" s="31">
        <v>1.6666666666666666E-2</v>
      </c>
      <c r="E19" s="30">
        <v>3.3333333333333333E-2</v>
      </c>
      <c r="F19" s="31">
        <v>6.6666666666666666E-2</v>
      </c>
      <c r="G19" s="30">
        <v>0.125</v>
      </c>
      <c r="H19" s="31">
        <v>0.25</v>
      </c>
      <c r="I19" s="30">
        <v>0.5</v>
      </c>
      <c r="J19" s="33">
        <v>1</v>
      </c>
      <c r="K19" s="34">
        <v>2</v>
      </c>
    </row>
    <row r="20" spans="1:11" x14ac:dyDescent="0.2">
      <c r="A20" s="28" t="s">
        <v>15</v>
      </c>
      <c r="B20" s="29">
        <v>1</v>
      </c>
      <c r="C20" s="30">
        <v>3.3333333333333333E-2</v>
      </c>
      <c r="D20" s="31">
        <v>6.6666666666666666E-2</v>
      </c>
      <c r="E20" s="30">
        <v>0.125</v>
      </c>
      <c r="F20" s="31">
        <v>0.25</v>
      </c>
      <c r="G20" s="30">
        <v>0.5</v>
      </c>
      <c r="H20" s="33">
        <v>1</v>
      </c>
      <c r="I20" s="35">
        <v>2</v>
      </c>
      <c r="J20" s="33">
        <v>4</v>
      </c>
      <c r="K20" s="34">
        <v>8</v>
      </c>
    </row>
    <row r="21" spans="1:11" x14ac:dyDescent="0.2">
      <c r="A21" s="28" t="s">
        <v>16</v>
      </c>
      <c r="B21" s="29">
        <v>0</v>
      </c>
      <c r="C21" s="30">
        <v>6.6666666666666666E-2</v>
      </c>
      <c r="D21" s="31">
        <v>0.125</v>
      </c>
      <c r="E21" s="30">
        <v>0.25</v>
      </c>
      <c r="F21" s="31">
        <v>0.5</v>
      </c>
      <c r="G21" s="35">
        <v>1</v>
      </c>
      <c r="H21" s="33">
        <v>2</v>
      </c>
      <c r="I21" s="35">
        <v>4</v>
      </c>
      <c r="J21" s="33">
        <v>8</v>
      </c>
      <c r="K21" s="34">
        <v>15</v>
      </c>
    </row>
    <row r="22" spans="1:11" x14ac:dyDescent="0.2">
      <c r="A22" s="28" t="s">
        <v>17</v>
      </c>
      <c r="B22" s="29">
        <v>-1</v>
      </c>
      <c r="C22" s="30">
        <v>0.125</v>
      </c>
      <c r="D22" s="31">
        <v>0.25</v>
      </c>
      <c r="E22" s="30">
        <v>0.5</v>
      </c>
      <c r="F22" s="33">
        <v>1</v>
      </c>
      <c r="G22" s="35">
        <v>2</v>
      </c>
      <c r="H22" s="33">
        <v>4</v>
      </c>
      <c r="I22" s="35">
        <v>8</v>
      </c>
      <c r="J22" s="33">
        <v>15</v>
      </c>
      <c r="K22" s="36">
        <v>30</v>
      </c>
    </row>
    <row r="23" spans="1:11" ht="17" x14ac:dyDescent="0.2">
      <c r="A23" s="37" t="s">
        <v>18</v>
      </c>
      <c r="B23" s="38">
        <v>-3</v>
      </c>
      <c r="C23" s="39">
        <v>0.5</v>
      </c>
      <c r="D23" s="40">
        <v>1</v>
      </c>
      <c r="E23" s="41">
        <v>2</v>
      </c>
      <c r="F23" s="40">
        <v>4</v>
      </c>
      <c r="G23" s="41">
        <v>8</v>
      </c>
      <c r="H23" s="40">
        <v>15</v>
      </c>
      <c r="I23" s="42">
        <v>30</v>
      </c>
      <c r="J23" s="43">
        <v>60</v>
      </c>
      <c r="K23" s="44">
        <v>120</v>
      </c>
    </row>
    <row r="24" spans="1:11" ht="16" thickBot="1" x14ac:dyDescent="0.25">
      <c r="A24" s="45" t="s">
        <v>19</v>
      </c>
      <c r="B24" s="46">
        <v>-4</v>
      </c>
      <c r="C24" s="47" t="s">
        <v>20</v>
      </c>
      <c r="D24" s="48">
        <v>1.5</v>
      </c>
      <c r="E24" s="49">
        <v>3</v>
      </c>
      <c r="F24" s="50">
        <v>6</v>
      </c>
      <c r="G24" s="49">
        <v>12</v>
      </c>
      <c r="H24" s="51">
        <v>24</v>
      </c>
      <c r="I24" s="52">
        <v>48</v>
      </c>
      <c r="J24" s="51">
        <v>96</v>
      </c>
      <c r="K24" s="53">
        <v>192</v>
      </c>
    </row>
    <row r="25" spans="1:11" ht="16" thickBot="1" x14ac:dyDescent="0.25">
      <c r="A25" s="54" t="s">
        <v>21</v>
      </c>
      <c r="B25" s="55"/>
      <c r="C25" s="55"/>
      <c r="D25" s="55"/>
      <c r="E25" s="55"/>
      <c r="F25" s="55"/>
      <c r="G25" s="55"/>
      <c r="H25" s="55"/>
      <c r="I25" s="55"/>
      <c r="J25" s="55"/>
      <c r="K25" s="56"/>
    </row>
    <row r="26" spans="1:11" ht="28" customHeight="1" x14ac:dyDescent="0.2">
      <c r="A26" s="57" t="s">
        <v>22</v>
      </c>
      <c r="B26" s="58"/>
      <c r="C26" s="58"/>
      <c r="D26" s="58"/>
      <c r="E26" s="58"/>
      <c r="F26" s="58"/>
      <c r="G26" s="58"/>
      <c r="H26" s="58"/>
      <c r="I26" s="58"/>
      <c r="J26" s="58"/>
      <c r="K26" s="59"/>
    </row>
    <row r="27" spans="1:11" ht="29" customHeight="1" thickBot="1" x14ac:dyDescent="0.25">
      <c r="A27" s="60" t="s">
        <v>23</v>
      </c>
      <c r="B27" s="61"/>
      <c r="C27" s="61"/>
      <c r="D27" s="61"/>
      <c r="E27" s="61"/>
      <c r="F27" s="61"/>
      <c r="G27" s="61"/>
      <c r="H27" s="61"/>
      <c r="I27" s="61"/>
      <c r="J27" s="61"/>
      <c r="K27" s="62"/>
    </row>
    <row r="28" spans="1:11" ht="16" thickBot="1" x14ac:dyDescent="0.25">
      <c r="A28" s="63" t="s">
        <v>24</v>
      </c>
      <c r="B28" s="64"/>
      <c r="C28" s="64"/>
      <c r="D28" s="64"/>
      <c r="E28" s="65"/>
      <c r="F28" s="66" t="s">
        <v>25</v>
      </c>
      <c r="G28" s="67"/>
      <c r="H28" s="68" t="s">
        <v>26</v>
      </c>
      <c r="I28" s="64"/>
      <c r="J28" s="64"/>
      <c r="K28" s="69"/>
    </row>
    <row r="29" spans="1:11" ht="17" x14ac:dyDescent="0.2">
      <c r="A29" s="21" t="s">
        <v>27</v>
      </c>
      <c r="B29" s="70" t="s">
        <v>28</v>
      </c>
      <c r="C29" s="71"/>
      <c r="D29" s="70"/>
      <c r="E29" s="72" t="s">
        <v>29</v>
      </c>
      <c r="F29" s="73">
        <f>1/D30</f>
        <v>1.25E-3</v>
      </c>
      <c r="G29" s="73"/>
      <c r="H29" s="74" t="s">
        <v>30</v>
      </c>
      <c r="I29" s="75"/>
      <c r="J29" s="75"/>
      <c r="K29" s="76"/>
    </row>
    <row r="30" spans="1:11" x14ac:dyDescent="0.2">
      <c r="A30" s="28"/>
      <c r="B30" s="77" t="s">
        <v>29</v>
      </c>
      <c r="C30" s="77" t="s">
        <v>31</v>
      </c>
      <c r="D30" s="78">
        <v>800</v>
      </c>
      <c r="E30" s="79" t="s">
        <v>32</v>
      </c>
      <c r="F30" s="80">
        <v>11</v>
      </c>
      <c r="G30" s="80"/>
      <c r="H30" s="81" t="s">
        <v>33</v>
      </c>
      <c r="I30" s="82"/>
      <c r="J30" s="82"/>
      <c r="K30" s="83"/>
    </row>
    <row r="31" spans="1:11" x14ac:dyDescent="0.2">
      <c r="A31" s="28"/>
      <c r="B31" s="84"/>
      <c r="C31" s="84"/>
      <c r="D31" s="84"/>
      <c r="E31" s="79" t="s">
        <v>34</v>
      </c>
      <c r="F31" s="80">
        <v>400</v>
      </c>
      <c r="G31" s="80"/>
      <c r="H31" s="81" t="s">
        <v>35</v>
      </c>
      <c r="I31" s="82"/>
      <c r="J31" s="82"/>
      <c r="K31" s="83"/>
    </row>
    <row r="32" spans="1:11" ht="16" thickBot="1" x14ac:dyDescent="0.25">
      <c r="A32" s="37"/>
      <c r="B32" s="85"/>
      <c r="C32" s="85"/>
      <c r="D32" s="85"/>
      <c r="E32" s="86" t="s">
        <v>36</v>
      </c>
      <c r="F32" s="87">
        <v>8</v>
      </c>
      <c r="G32" s="87"/>
      <c r="H32" s="88" t="s">
        <v>37</v>
      </c>
      <c r="I32" s="89"/>
      <c r="J32" s="89"/>
      <c r="K32" s="90"/>
    </row>
    <row r="33" spans="1:11" ht="18" thickBot="1" x14ac:dyDescent="0.25">
      <c r="A33" s="2" t="s">
        <v>38</v>
      </c>
      <c r="B33" s="3" t="s">
        <v>39</v>
      </c>
      <c r="C33" s="3" t="s">
        <v>40</v>
      </c>
      <c r="D33" s="3" t="s">
        <v>41</v>
      </c>
      <c r="E33" s="3" t="s">
        <v>42</v>
      </c>
      <c r="F33" s="91"/>
      <c r="G33" s="4" t="s">
        <v>43</v>
      </c>
      <c r="H33" s="92"/>
      <c r="I33" s="91" t="s">
        <v>44</v>
      </c>
      <c r="J33" s="91"/>
      <c r="K33" s="93"/>
    </row>
    <row r="34" spans="1:11" x14ac:dyDescent="0.2">
      <c r="A34" s="94">
        <f>(F30^2)/(F31*(2^F32))</f>
        <v>1.181640625E-3</v>
      </c>
      <c r="B34" s="95" t="s">
        <v>39</v>
      </c>
      <c r="C34" s="96">
        <f>$F$30^2</f>
        <v>121</v>
      </c>
      <c r="D34" s="96">
        <f>$F$31</f>
        <v>400</v>
      </c>
      <c r="E34" s="96">
        <f>2^$F$32</f>
        <v>256</v>
      </c>
      <c r="F34" s="97"/>
      <c r="G34" s="98" t="s">
        <v>29</v>
      </c>
      <c r="H34" s="99">
        <f>A34</f>
        <v>1.181640625E-3</v>
      </c>
      <c r="I34" s="99">
        <f>1/H34</f>
        <v>846.28099173553721</v>
      </c>
      <c r="J34" s="70"/>
      <c r="K34" s="100"/>
    </row>
    <row r="35" spans="1:11" x14ac:dyDescent="0.2">
      <c r="A35" s="101">
        <f>$F$29</f>
        <v>1.25E-3</v>
      </c>
      <c r="B35" s="102" t="s">
        <v>39</v>
      </c>
      <c r="C35" s="103">
        <f>(F29*(F31*2^F32))</f>
        <v>128</v>
      </c>
      <c r="D35" s="104">
        <f t="shared" ref="D35:D37" si="0">$F$31</f>
        <v>400</v>
      </c>
      <c r="E35" s="104">
        <f t="shared" ref="E35:E36" si="1">2^$F$32</f>
        <v>256</v>
      </c>
      <c r="F35" s="103"/>
      <c r="G35" s="105" t="s">
        <v>32</v>
      </c>
      <c r="H35" s="106">
        <f>SQRT(C35)</f>
        <v>11.313708498984761</v>
      </c>
      <c r="I35" s="106"/>
      <c r="J35" s="84"/>
      <c r="K35" s="107"/>
    </row>
    <row r="36" spans="1:11" x14ac:dyDescent="0.2">
      <c r="A36" s="101">
        <f t="shared" ref="A36:A37" si="2">$F$29</f>
        <v>1.25E-3</v>
      </c>
      <c r="B36" s="102" t="s">
        <v>39</v>
      </c>
      <c r="C36" s="104">
        <f t="shared" ref="C36:C37" si="3">$F$30^2</f>
        <v>121</v>
      </c>
      <c r="D36" s="103">
        <f>(F30^2)/(F29*(2^F32))</f>
        <v>378.125</v>
      </c>
      <c r="E36" s="104">
        <f t="shared" si="1"/>
        <v>256</v>
      </c>
      <c r="F36" s="103"/>
      <c r="G36" s="105" t="s">
        <v>34</v>
      </c>
      <c r="H36" s="106">
        <f>D36</f>
        <v>378.125</v>
      </c>
      <c r="I36" s="106"/>
      <c r="J36" s="84"/>
      <c r="K36" s="107"/>
    </row>
    <row r="37" spans="1:11" ht="16" thickBot="1" x14ac:dyDescent="0.25">
      <c r="A37" s="108">
        <f t="shared" si="2"/>
        <v>1.25E-3</v>
      </c>
      <c r="B37" s="109" t="s">
        <v>39</v>
      </c>
      <c r="C37" s="110">
        <f t="shared" si="3"/>
        <v>121</v>
      </c>
      <c r="D37" s="110">
        <f t="shared" si="0"/>
        <v>400</v>
      </c>
      <c r="E37" s="111">
        <f>(F30^2)/(F29*F31)</f>
        <v>242</v>
      </c>
      <c r="F37" s="111"/>
      <c r="G37" s="112" t="s">
        <v>36</v>
      </c>
      <c r="H37" s="113">
        <f>LOG(E37,2)</f>
        <v>7.9188632372745955</v>
      </c>
      <c r="I37" s="113"/>
      <c r="J37" s="85"/>
      <c r="K37" s="114"/>
    </row>
    <row r="38" spans="1:11" ht="16" thickBot="1" x14ac:dyDescent="0.25">
      <c r="A38" s="115" t="s">
        <v>45</v>
      </c>
      <c r="B38" s="116" t="s">
        <v>46</v>
      </c>
      <c r="C38" s="117"/>
      <c r="D38" s="117"/>
      <c r="E38" s="117"/>
      <c r="F38" s="117"/>
      <c r="G38" s="117"/>
      <c r="H38" s="117"/>
      <c r="I38" s="117"/>
      <c r="J38" s="117"/>
      <c r="K38" s="118"/>
    </row>
    <row r="39" spans="1:11" x14ac:dyDescent="0.2">
      <c r="A39" s="119" t="s">
        <v>47</v>
      </c>
      <c r="B39" s="120" t="s">
        <v>48</v>
      </c>
      <c r="C39" s="121"/>
      <c r="D39" s="122"/>
      <c r="E39" s="122"/>
      <c r="F39" s="122"/>
      <c r="G39" s="122"/>
      <c r="H39" s="121"/>
      <c r="I39" s="122"/>
      <c r="J39" s="122"/>
      <c r="K39" s="123"/>
    </row>
    <row r="40" spans="1:11" ht="17" x14ac:dyDescent="0.2">
      <c r="A40" s="124" t="s">
        <v>49</v>
      </c>
      <c r="B40" s="125">
        <v>1</v>
      </c>
      <c r="C40" s="126" t="s">
        <v>50</v>
      </c>
      <c r="D40" s="127"/>
      <c r="E40" s="127"/>
      <c r="F40" s="127"/>
      <c r="G40" s="127"/>
      <c r="H40" s="127"/>
      <c r="I40" s="127"/>
      <c r="J40" s="127"/>
      <c r="K40" s="128"/>
    </row>
    <row r="41" spans="1:11" ht="17" x14ac:dyDescent="0.2">
      <c r="A41" s="129"/>
      <c r="B41" s="125">
        <v>2</v>
      </c>
      <c r="C41" s="126" t="s">
        <v>51</v>
      </c>
      <c r="D41" s="127"/>
      <c r="E41" s="127"/>
      <c r="F41" s="127"/>
      <c r="G41" s="127"/>
      <c r="H41" s="127"/>
      <c r="I41" s="127"/>
      <c r="J41" s="127"/>
      <c r="K41" s="128"/>
    </row>
    <row r="42" spans="1:11" ht="17" x14ac:dyDescent="0.2">
      <c r="A42" s="129"/>
      <c r="B42" s="125">
        <v>3</v>
      </c>
      <c r="C42" s="126" t="s">
        <v>52</v>
      </c>
      <c r="D42" s="127"/>
      <c r="E42" s="127"/>
      <c r="F42" s="127"/>
      <c r="G42" s="127"/>
      <c r="H42" s="127"/>
      <c r="I42" s="127"/>
      <c r="J42" s="127"/>
      <c r="K42" s="128"/>
    </row>
    <row r="43" spans="1:11" ht="17" x14ac:dyDescent="0.2">
      <c r="A43" s="130"/>
      <c r="B43" s="131">
        <v>4</v>
      </c>
      <c r="C43" s="132" t="s">
        <v>53</v>
      </c>
      <c r="D43" s="133"/>
      <c r="E43" s="133"/>
      <c r="F43" s="133"/>
      <c r="G43" s="133"/>
      <c r="H43" s="133"/>
      <c r="I43" s="133"/>
      <c r="J43" s="133"/>
      <c r="K43" s="134"/>
    </row>
    <row r="44" spans="1:11" ht="16" thickBot="1" x14ac:dyDescent="0.25">
      <c r="A44" s="135" t="s">
        <v>54</v>
      </c>
      <c r="B44" s="136"/>
      <c r="C44" s="137" t="s">
        <v>55</v>
      </c>
      <c r="D44" s="138"/>
      <c r="E44" s="138"/>
      <c r="F44" s="138"/>
      <c r="G44" s="138"/>
      <c r="H44" s="138"/>
      <c r="I44" s="138"/>
      <c r="J44" s="138"/>
      <c r="K44" s="139"/>
    </row>
    <row r="45" spans="1:11" ht="16" thickBot="1" x14ac:dyDescent="0.25">
      <c r="A45" s="54" t="s">
        <v>56</v>
      </c>
      <c r="B45" s="140"/>
      <c r="C45" s="140"/>
      <c r="D45" s="140"/>
      <c r="E45" s="140"/>
      <c r="F45" s="140"/>
      <c r="G45" s="140"/>
      <c r="H45" s="140"/>
      <c r="I45" s="140"/>
      <c r="J45" s="140"/>
      <c r="K45" s="141"/>
    </row>
    <row r="46" spans="1:11" x14ac:dyDescent="0.2">
      <c r="A46" s="142" t="s">
        <v>57</v>
      </c>
      <c r="B46" s="122"/>
      <c r="C46" s="122"/>
      <c r="D46" s="122"/>
      <c r="E46" s="122"/>
      <c r="F46" s="122"/>
      <c r="G46" s="122"/>
      <c r="H46" s="122"/>
      <c r="I46" s="122"/>
      <c r="J46" s="122"/>
      <c r="K46" s="123"/>
    </row>
    <row r="47" spans="1:11" x14ac:dyDescent="0.2">
      <c r="A47" s="143" t="s">
        <v>58</v>
      </c>
      <c r="B47" s="144"/>
      <c r="C47" s="144"/>
      <c r="D47" s="144"/>
      <c r="E47" s="144"/>
      <c r="F47" s="144"/>
      <c r="G47" s="144"/>
      <c r="H47" s="144"/>
      <c r="I47" s="144"/>
      <c r="J47" s="144"/>
      <c r="K47" s="145"/>
    </row>
    <row r="48" spans="1:11" x14ac:dyDescent="0.2">
      <c r="A48" s="146" t="s">
        <v>59</v>
      </c>
      <c r="B48" s="127"/>
      <c r="C48" s="127"/>
      <c r="D48" s="127"/>
      <c r="E48" s="127"/>
      <c r="F48" s="127"/>
      <c r="G48" s="127"/>
      <c r="H48" s="127"/>
      <c r="I48" s="127"/>
      <c r="J48" s="127"/>
      <c r="K48" s="128"/>
    </row>
    <row r="49" spans="1:11" x14ac:dyDescent="0.2">
      <c r="A49" s="146" t="s">
        <v>60</v>
      </c>
      <c r="B49" s="127"/>
      <c r="C49" s="127"/>
      <c r="D49" s="127"/>
      <c r="E49" s="127"/>
      <c r="F49" s="127"/>
      <c r="G49" s="127"/>
      <c r="H49" s="127"/>
      <c r="I49" s="127"/>
      <c r="J49" s="127"/>
      <c r="K49" s="128"/>
    </row>
    <row r="50" spans="1:11" x14ac:dyDescent="0.2">
      <c r="A50" s="143" t="s">
        <v>61</v>
      </c>
      <c r="B50" s="127"/>
      <c r="C50" s="127"/>
      <c r="D50" s="127"/>
      <c r="E50" s="127"/>
      <c r="F50" s="127"/>
      <c r="G50" s="127"/>
      <c r="H50" s="127"/>
      <c r="I50" s="127"/>
      <c r="J50" s="127"/>
      <c r="K50" s="128"/>
    </row>
    <row r="51" spans="1:11" x14ac:dyDescent="0.2">
      <c r="A51" s="143" t="s">
        <v>62</v>
      </c>
      <c r="B51" s="127"/>
      <c r="C51" s="127"/>
      <c r="D51" s="127"/>
      <c r="E51" s="127"/>
      <c r="F51" s="127"/>
      <c r="G51" s="127"/>
      <c r="H51" s="127"/>
      <c r="I51" s="127"/>
      <c r="J51" s="127"/>
      <c r="K51" s="128"/>
    </row>
    <row r="52" spans="1:11" ht="16" thickBot="1" x14ac:dyDescent="0.25">
      <c r="A52" s="147" t="s">
        <v>63</v>
      </c>
      <c r="B52" s="138"/>
      <c r="C52" s="138"/>
      <c r="D52" s="138"/>
      <c r="E52" s="138"/>
      <c r="F52" s="138"/>
      <c r="G52" s="138"/>
      <c r="H52" s="138"/>
      <c r="I52" s="138"/>
      <c r="J52" s="138"/>
      <c r="K52" s="139"/>
    </row>
    <row r="53" spans="1:11" ht="16" thickBot="1" x14ac:dyDescent="0.25">
      <c r="A53" s="148" t="s">
        <v>64</v>
      </c>
      <c r="B53" s="149"/>
      <c r="C53" s="149"/>
      <c r="D53" s="150"/>
      <c r="E53" s="149"/>
      <c r="F53" s="151" t="s">
        <v>65</v>
      </c>
      <c r="G53" s="149"/>
      <c r="H53" s="149"/>
      <c r="I53" s="149"/>
      <c r="J53" s="149"/>
      <c r="K53" s="152" t="s">
        <v>66</v>
      </c>
    </row>
  </sheetData>
  <mergeCells count="16">
    <mergeCell ref="F32:G32"/>
    <mergeCell ref="G33:H33"/>
    <mergeCell ref="B38:K38"/>
    <mergeCell ref="A45:K45"/>
    <mergeCell ref="A28:E28"/>
    <mergeCell ref="F28:G28"/>
    <mergeCell ref="H28:K28"/>
    <mergeCell ref="F29:G29"/>
    <mergeCell ref="F30:G30"/>
    <mergeCell ref="F31:G31"/>
    <mergeCell ref="A1:K1"/>
    <mergeCell ref="C2:K2"/>
    <mergeCell ref="C10:K10"/>
    <mergeCell ref="A25:K25"/>
    <mergeCell ref="A26:K26"/>
    <mergeCell ref="A27:K27"/>
  </mergeCells>
  <hyperlinks>
    <hyperlink ref="C44" r:id="rId1" xr:uid="{DB7F8FA6-3A83-C145-AC32-401AC06838CD}"/>
    <hyperlink ref="F53" r:id="rId2" xr:uid="{346F1673-653C-D94A-94FC-EF1194D00497}"/>
  </hyperlinks>
  <printOptions horizontalCentered="1"/>
  <pageMargins left="0.25" right="0.25" top="0.75" bottom="0.75" header="0.3" footer="0.3"/>
  <pageSetup scale="86" orientation="portrait" horizontalDpi="0" verticalDpi="0" r:id="rId3"/>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Exposure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Shaun Tarpley</dc:creator>
  <cp:lastModifiedBy>Shaun Tarpley</cp:lastModifiedBy>
  <dcterms:created xsi:type="dcterms:W3CDTF">2024-03-06T19:36:32Z</dcterms:created>
  <dcterms:modified xsi:type="dcterms:W3CDTF">2024-03-06T19:37:18Z</dcterms:modified>
</cp:coreProperties>
</file>